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53F75EC-6F8A-49E5-9D47-4FDD56DED50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I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D55" i="1" s="1"/>
  <c r="C30" i="1"/>
  <c r="C55" i="1" s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C28" i="1" s="1"/>
  <c r="D3" i="1"/>
  <c r="D28" i="1" s="1"/>
  <c r="C3" i="1"/>
  <c r="C2" i="1"/>
  <c r="C29" i="1" s="1"/>
</calcChain>
</file>

<file path=xl/sharedStrings.xml><?xml version="1.0" encoding="utf-8"?>
<sst xmlns="http://schemas.openxmlformats.org/spreadsheetml/2006/main" count="79" uniqueCount="65">
  <si>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</si>
  <si>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</si>
  <si>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</si>
  <si>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</si>
  <si>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</si>
  <si>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</si>
  <si>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</si>
  <si>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</si>
  <si>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</si>
  <si>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</si>
  <si>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altre attività</t>
  </si>
  <si>
    <t>c</t>
  </si>
  <si>
    <t>ATTIVITA' IN VALUTA ESTERA VERSO RESIDENTI NELL'AREA EURO</t>
  </si>
  <si>
    <t>d</t>
  </si>
  <si>
    <t>ATTIVITA' IN EURO VERSO NON RESIDENTI NELL'AREA EURO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</si>
  <si>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</si>
  <si>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</si>
  <si>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</si>
  <si>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</si>
  <si>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t xml:space="preserve">             altre operazioni</t>
  </si>
  <si>
    <t>f</t>
  </si>
  <si>
    <t>ALTRE ATTIVITA' IN EURO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</si>
  <si>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</si>
  <si>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</si>
  <si>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</si>
  <si>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</si>
  <si>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</si>
  <si>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</si>
  <si>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</si>
  <si>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</si>
  <si>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</si>
  <si>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</si>
  <si>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connessi con l'operatività di TARGET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</si>
  <si>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</si>
  <si>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</si>
  <si>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</si>
  <si>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</si>
  <si>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</si>
  <si>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</si>
  <si>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</si>
  <si>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</si>
  <si>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</si>
  <si>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</si>
  <si>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</si>
  <si>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altre passività</t>
  </si>
  <si>
    <t>ALTRE PASSIVITA' IN EURO VERSO ISTITUZIONI CREDITIZIE DELL'AREA EURO</t>
  </si>
  <si>
    <t>PASSIVITA' IN EURO VERSO ALTRI RESIDENTI NELL'AREA EURO</t>
  </si>
  <si>
    <t xml:space="preserve">             Pubblica amministrazione</t>
  </si>
  <si>
    <t xml:space="preserve">             altre controparti</t>
  </si>
  <si>
    <t>PASSIVITA' IN EURO VERSO NON RESIDENTI NELL'AREA EURO</t>
  </si>
  <si>
    <t>PASSIVITA' IN VALUTA ESTERA VERSO RESIDENTI NELL'AREA EURO</t>
  </si>
  <si>
    <t>PASSIVITA' IN VALUTA ESTERA VERSO NON RESIDENTI NELL'AREA EURO</t>
  </si>
  <si>
    <t>ASSEGNAZIONI DI DSP DA PARTE DELL'FMI</t>
  </si>
  <si>
    <t xml:space="preserve">             passività connesse con l'operatività di TARGET</t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</si>
  <si>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</si>
  <si>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</si>
  <si>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</si>
  <si>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</si>
  <si>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</si>
  <si>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</si>
  <si>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</si>
  <si>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</t>
  </si>
  <si>
    <t xml:space="preserve">             riserve ordinaria e straordinaria</t>
  </si>
  <si>
    <t xml:space="preserve">             altre riserve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</si>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</sst>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_);_(@_)"/>
    <numFmt numFmtId="166" formatCode="#,##0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2" applyFont="1"/>
    <xf numFmtId="0" fontId="3" fillId="0" borderId="0" xfId="2" applyFont="1"/>
    <xf numFmtId="164" fontId="2" fillId="0" borderId="0" xfId="1" applyFont="1"/>
    <xf numFmtId="49" fontId="5" fillId="2" borderId="1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6" fillId="0" borderId="4" xfId="2" applyFont="1" applyBorder="1"/>
    <xf numFmtId="49" fontId="5" fillId="3" borderId="5" xfId="2" applyNumberFormat="1" applyFont="1" applyFill="1" applyBorder="1" applyAlignment="1">
      <alignment horizontal="left" vertical="center" wrapText="1"/>
    </xf>
    <xf numFmtId="165" fontId="7" fillId="0" borderId="4" xfId="3" applyNumberFormat="1" applyFont="1" applyBorder="1"/>
    <xf numFmtId="165" fontId="7" fillId="0" borderId="6" xfId="3" applyNumberFormat="1" applyFont="1" applyBorder="1"/>
    <xf numFmtId="0" fontId="8" fillId="0" borderId="0" xfId="0" applyFont="1"/>
    <xf numFmtId="165" fontId="2" fillId="0" borderId="0" xfId="2" applyNumberFormat="1" applyFont="1"/>
    <xf numFmtId="0" fontId="6" fillId="0" borderId="7" xfId="2" applyFont="1" applyBorder="1"/>
    <xf numFmtId="165" fontId="7" fillId="0" borderId="7" xfId="3" applyNumberFormat="1" applyFont="1" applyBorder="1"/>
    <xf numFmtId="166" fontId="7" fillId="0" borderId="8" xfId="0" applyNumberFormat="1" applyFont="1" applyFill="1" applyBorder="1"/>
    <xf numFmtId="0" fontId="8" fillId="0" borderId="5" xfId="3" applyFont="1" applyBorder="1"/>
    <xf numFmtId="165" fontId="8" fillId="0" borderId="7" xfId="3" applyNumberFormat="1" applyFont="1" applyBorder="1"/>
    <xf numFmtId="166" fontId="8" fillId="0" borderId="8" xfId="0" applyNumberFormat="1" applyFont="1" applyFill="1" applyBorder="1"/>
    <xf numFmtId="0" fontId="7" fillId="0" borderId="5" xfId="3" applyFont="1" applyBorder="1"/>
    <xf numFmtId="0" fontId="6" fillId="0" borderId="7" xfId="2" applyFont="1" applyBorder="1" applyAlignment="1">
      <alignment vertical="top"/>
    </xf>
    <xf numFmtId="165" fontId="7" fillId="0" borderId="8" xfId="3" applyNumberFormat="1" applyFont="1" applyBorder="1"/>
    <xf numFmtId="165" fontId="8" fillId="0" borderId="8" xfId="3" applyNumberFormat="1" applyFont="1" applyFill="1" applyBorder="1"/>
    <xf numFmtId="165" fontId="8" fillId="0" borderId="8" xfId="3" applyNumberFormat="1" applyFont="1" applyBorder="1"/>
    <xf numFmtId="49" fontId="9" fillId="0" borderId="5" xfId="3" applyNumberFormat="1" applyFont="1" applyBorder="1" applyAlignment="1">
      <alignment horizontal="left"/>
    </xf>
    <xf numFmtId="0" fontId="6" fillId="0" borderId="1" xfId="2" applyFont="1" applyBorder="1"/>
    <xf numFmtId="49" fontId="5" fillId="3" borderId="2" xfId="2" applyNumberFormat="1" applyFont="1" applyFill="1" applyBorder="1" applyAlignment="1">
      <alignment horizontal="left" vertical="center"/>
    </xf>
    <xf numFmtId="165" fontId="7" fillId="0" borderId="1" xfId="3" applyNumberFormat="1" applyFont="1" applyBorder="1"/>
    <xf numFmtId="166" fontId="7" fillId="4" borderId="9" xfId="0" applyNumberFormat="1" applyFont="1" applyFill="1" applyBorder="1"/>
    <xf numFmtId="49" fontId="5" fillId="2" borderId="9" xfId="2" applyNumberFormat="1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center" vertical="center" wrapText="1"/>
    </xf>
    <xf numFmtId="0" fontId="7" fillId="0" borderId="5" xfId="3" applyFont="1" applyFill="1" applyBorder="1"/>
    <xf numFmtId="49" fontId="5" fillId="0" borderId="5" xfId="2" applyNumberFormat="1" applyFont="1" applyFill="1" applyBorder="1" applyAlignment="1">
      <alignment horizontal="left" vertical="center" wrapText="1"/>
    </xf>
    <xf numFmtId="0" fontId="8" fillId="0" borderId="5" xfId="3" applyFont="1" applyFill="1" applyBorder="1"/>
    <xf numFmtId="0" fontId="7" fillId="0" borderId="5" xfId="2" applyFont="1" applyFill="1" applyBorder="1"/>
    <xf numFmtId="165" fontId="7" fillId="0" borderId="8" xfId="3" applyNumberFormat="1" applyFont="1" applyFill="1" applyBorder="1"/>
    <xf numFmtId="165" fontId="7" fillId="0" borderId="9" xfId="3" applyNumberFormat="1" applyFont="1" applyBorder="1"/>
    <xf numFmtId="0" fontId="4" fillId="0" borderId="0" xfId="0" applyFont="1"/>
    <xf numFmtId="0" fontId="10" fillId="0" borderId="0" xfId="0" applyFont="1"/>
  </cellXfs>
  <cellStyles count="4">
    <cellStyle name="Migliaia" xfId="1" builtinId="3"/>
    <cellStyle name="Normale" xfId="0" builtinId="0"/>
    <cellStyle name="Normale 2" xfId="3" xr:uid="{00000000-0005-0000-0000-000002000000}"/>
    <cellStyle name="Normale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0%20Mod%202ContGen%20e%20report%20c_economico\Mod%202CONTGEN\2contgen%202025\MEF%20periodo%2003%202025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Quadratura BILVE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MARZO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227459149632</v>
          </cell>
          <cell r="I6">
            <v>29514604679</v>
          </cell>
        </row>
        <row r="7">
          <cell r="H7">
            <v>79145574202</v>
          </cell>
          <cell r="I7">
            <v>-1941188806</v>
          </cell>
        </row>
        <row r="8">
          <cell r="H8">
            <v>33372342241</v>
          </cell>
          <cell r="I8">
            <v>-781653287</v>
          </cell>
        </row>
        <row r="9">
          <cell r="H9">
            <v>41756377455</v>
          </cell>
          <cell r="I9">
            <v>-210465852</v>
          </cell>
        </row>
        <row r="10">
          <cell r="H10">
            <v>4012794657</v>
          </cell>
          <cell r="I10">
            <v>-948876566</v>
          </cell>
        </row>
        <row r="11">
          <cell r="H11">
            <v>4059849</v>
          </cell>
          <cell r="I11">
            <v>-193101</v>
          </cell>
        </row>
        <row r="12">
          <cell r="H12">
            <v>2203301813</v>
          </cell>
          <cell r="I12">
            <v>60889716</v>
          </cell>
        </row>
        <row r="16">
          <cell r="H16">
            <v>1958552319</v>
          </cell>
          <cell r="I16">
            <v>-4591139</v>
          </cell>
        </row>
        <row r="18">
          <cell r="H18">
            <v>19560000000</v>
          </cell>
          <cell r="I18">
            <v>-2188500000</v>
          </cell>
        </row>
        <row r="19">
          <cell r="H19">
            <v>10575000000</v>
          </cell>
          <cell r="I19">
            <v>725500000</v>
          </cell>
        </row>
        <row r="20">
          <cell r="H20">
            <v>8985000000</v>
          </cell>
          <cell r="I20">
            <v>-2914000000</v>
          </cell>
        </row>
        <row r="21">
          <cell r="H21">
            <v>0</v>
          </cell>
          <cell r="I21">
            <v>0</v>
          </cell>
        </row>
        <row r="22">
          <cell r="H22">
            <v>106161892</v>
          </cell>
          <cell r="I22">
            <v>-334042479</v>
          </cell>
        </row>
        <row r="23">
          <cell r="H23">
            <v>629320986090</v>
          </cell>
          <cell r="I23">
            <v>-10606893954</v>
          </cell>
        </row>
        <row r="24">
          <cell r="H24">
            <v>566066749320</v>
          </cell>
          <cell r="I24">
            <v>-10479674686</v>
          </cell>
        </row>
        <row r="25">
          <cell r="H25">
            <v>63254236770</v>
          </cell>
          <cell r="I25">
            <v>-127219268</v>
          </cell>
        </row>
        <row r="26">
          <cell r="H26">
            <v>12994742972</v>
          </cell>
          <cell r="I26">
            <v>-19841869</v>
          </cell>
        </row>
        <row r="27">
          <cell r="H27">
            <v>46775980434</v>
          </cell>
          <cell r="I27">
            <v>1092732740</v>
          </cell>
        </row>
        <row r="28">
          <cell r="H28">
            <v>1418000151</v>
          </cell>
          <cell r="I28">
            <v>0</v>
          </cell>
        </row>
        <row r="29">
          <cell r="H29">
            <v>6498050913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38859929370</v>
          </cell>
          <cell r="I31">
            <v>1092732740</v>
          </cell>
        </row>
        <row r="32">
          <cell r="H32">
            <v>0</v>
          </cell>
          <cell r="I32">
            <v>0</v>
          </cell>
        </row>
        <row r="33">
          <cell r="H33">
            <v>82674397146</v>
          </cell>
          <cell r="I33">
            <v>-1725407724</v>
          </cell>
        </row>
        <row r="34">
          <cell r="H34">
            <v>68526016205</v>
          </cell>
          <cell r="I34">
            <v>-974187364</v>
          </cell>
        </row>
        <row r="38">
          <cell r="H38">
            <v>4687914330</v>
          </cell>
          <cell r="I38">
            <v>1646949042</v>
          </cell>
        </row>
      </sheetData>
      <sheetData sheetId="11">
        <row r="6">
          <cell r="H6">
            <v>231317515030</v>
          </cell>
          <cell r="I6">
            <v>579408310</v>
          </cell>
        </row>
        <row r="8">
          <cell r="H8">
            <v>106830234883</v>
          </cell>
          <cell r="I8">
            <v>-11305615412</v>
          </cell>
        </row>
        <row r="9">
          <cell r="H9">
            <v>19464770775</v>
          </cell>
          <cell r="I9">
            <v>1617256838</v>
          </cell>
        </row>
        <row r="10">
          <cell r="H10">
            <v>87365464108</v>
          </cell>
          <cell r="I10">
            <v>-12922872250</v>
          </cell>
        </row>
        <row r="11">
          <cell r="H11">
            <v>0</v>
          </cell>
          <cell r="I11">
            <v>0</v>
          </cell>
        </row>
        <row r="12">
          <cell r="H12">
            <v>5851403</v>
          </cell>
          <cell r="I12">
            <v>-412398617</v>
          </cell>
        </row>
        <row r="13">
          <cell r="H13">
            <v>32129647365</v>
          </cell>
          <cell r="I13">
            <v>-2495978934</v>
          </cell>
        </row>
        <row r="14">
          <cell r="H14">
            <v>7140141788</v>
          </cell>
          <cell r="I14">
            <v>-3065668234</v>
          </cell>
        </row>
        <row r="15">
          <cell r="H15">
            <v>24989505577</v>
          </cell>
          <cell r="I15">
            <v>569689300</v>
          </cell>
        </row>
        <row r="16">
          <cell r="H16">
            <v>12723483874</v>
          </cell>
          <cell r="I16">
            <v>-5384387050</v>
          </cell>
        </row>
        <row r="17">
          <cell r="H17">
            <v>722976949</v>
          </cell>
          <cell r="I17">
            <v>-67450909</v>
          </cell>
        </row>
        <row r="20">
          <cell r="H20">
            <v>3000293</v>
          </cell>
          <cell r="I20">
            <v>-3168</v>
          </cell>
        </row>
        <row r="21">
          <cell r="H21">
            <v>3000293</v>
          </cell>
          <cell r="I21">
            <v>-3168</v>
          </cell>
        </row>
        <row r="22">
          <cell r="H22">
            <v>0</v>
          </cell>
          <cell r="I22">
            <v>0</v>
          </cell>
        </row>
        <row r="23">
          <cell r="H23">
            <v>25821002938</v>
          </cell>
          <cell r="I23">
            <v>-546520740</v>
          </cell>
        </row>
        <row r="24">
          <cell r="H24">
            <v>408512619559</v>
          </cell>
          <cell r="I24">
            <v>4776663853</v>
          </cell>
        </row>
        <row r="25">
          <cell r="H25">
            <v>408512619559</v>
          </cell>
          <cell r="I25">
            <v>4776663853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3241294661</v>
          </cell>
          <cell r="I28">
            <v>128137920</v>
          </cell>
        </row>
        <row r="29">
          <cell r="H29">
            <v>7460502667</v>
          </cell>
          <cell r="I29">
            <v>0</v>
          </cell>
        </row>
        <row r="32">
          <cell r="H32">
            <v>221947999961</v>
          </cell>
          <cell r="I32">
            <v>28173276780</v>
          </cell>
        </row>
        <row r="33">
          <cell r="H33">
            <v>23813675075</v>
          </cell>
          <cell r="I33">
            <v>0</v>
          </cell>
        </row>
        <row r="34">
          <cell r="H34">
            <v>26304085739</v>
          </cell>
          <cell r="I34">
            <v>0</v>
          </cell>
        </row>
        <row r="35">
          <cell r="H35">
            <v>7500000000</v>
          </cell>
          <cell r="I35">
            <v>0</v>
          </cell>
        </row>
        <row r="36">
          <cell r="H36">
            <v>11064574818</v>
          </cell>
          <cell r="I36">
            <v>0</v>
          </cell>
        </row>
        <row r="37">
          <cell r="H37">
            <v>7739510921</v>
          </cell>
          <cell r="I37">
            <v>0</v>
          </cell>
        </row>
        <row r="38">
          <cell r="H38">
            <v>843657866</v>
          </cell>
          <cell r="I38">
            <v>0</v>
          </cell>
        </row>
        <row r="39">
          <cell r="H39">
            <v>5209212567</v>
          </cell>
          <cell r="I39">
            <v>2049578173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topLeftCell="A32" zoomScale="120" zoomScaleNormal="120" workbookViewId="0">
      <selection activeCell="F54" sqref="F54"/>
    </sheetView>
  </sheetViews>
  <sheetFormatPr defaultColWidth="9.36328125" defaultRowHeight="11.5" x14ac:dyDescent="0.25"/>
  <cols>
    <col min="1" max="1" width="2.6328125" style="1" customWidth="1"/>
    <col min="2" max="2" width="75.6328125" style="1" customWidth="1"/>
    <col min="3" max="4" width="17.54296875" style="1" customWidth="1"/>
    <col min="5" max="8" width="9.36328125" style="1"/>
    <col min="9" max="9" width="25.90625" style="3" customWidth="1"/>
    <col min="10" max="16384" width="9.36328125" style="1"/>
  </cols>
  <sheetData>
    <row r="1" spans="1:14" ht="12" x14ac:dyDescent="0.3">
      <c r="D1" s="2" t="s">
        <v>0</v>
      </c>
    </row>
    <row r="2" spans="1:14" ht="24" customHeight="1" x14ac:dyDescent="0.25">
      <c r="A2" s="4" t="s">
        <v>1</v>
      </c>
      <c r="B2" s="5"/>
      <c r="C2" s="6" t="str">
        <f>"Saldi al "&amp;TEXT('[1]date da modificare'!B6,"gg/mm/aaaa")</f>
        <v>Saldi al 31/03/2025</v>
      </c>
      <c r="D2" s="7" t="s">
        <v>2</v>
      </c>
    </row>
    <row r="3" spans="1:14" x14ac:dyDescent="0.25">
      <c r="A3" s="8" t="s">
        <v>3</v>
      </c>
      <c r="B3" s="9" t="s">
        <v>4</v>
      </c>
      <c r="C3" s="10">
        <f>[1]Attivo!H6</f>
        <v>227459149632</v>
      </c>
      <c r="D3" s="11">
        <f>[1]Attivo!I6</f>
        <v>29514604679</v>
      </c>
      <c r="I3" s="12"/>
      <c r="J3" s="13"/>
      <c r="K3" s="13"/>
      <c r="N3" s="12"/>
    </row>
    <row r="4" spans="1:14" x14ac:dyDescent="0.25">
      <c r="A4" s="14" t="s">
        <v>5</v>
      </c>
      <c r="B4" s="9" t="s">
        <v>6</v>
      </c>
      <c r="C4" s="15">
        <f>[1]Attivo!H7</f>
        <v>79145574202</v>
      </c>
      <c r="D4" s="16">
        <f>[1]Attivo!I7</f>
        <v>-1941188806</v>
      </c>
      <c r="I4" s="12"/>
      <c r="J4" s="13"/>
      <c r="K4" s="13"/>
    </row>
    <row r="5" spans="1:14" x14ac:dyDescent="0.25">
      <c r="A5" s="14"/>
      <c r="B5" s="17" t="s">
        <v>7</v>
      </c>
      <c r="C5" s="18">
        <f>[1]Attivo!H8</f>
        <v>33372342241</v>
      </c>
      <c r="D5" s="19">
        <f>[1]Attivo!I8</f>
        <v>-781653287</v>
      </c>
      <c r="I5" s="12"/>
      <c r="J5" s="13"/>
      <c r="K5" s="13"/>
    </row>
    <row r="6" spans="1:14" x14ac:dyDescent="0.25">
      <c r="A6" s="14"/>
      <c r="B6" s="17" t="s">
        <v>8</v>
      </c>
      <c r="C6" s="18">
        <f>[1]Attivo!H9</f>
        <v>41756377455</v>
      </c>
      <c r="D6" s="19">
        <f>[1]Attivo!I9</f>
        <v>-210465852</v>
      </c>
      <c r="I6" s="12"/>
      <c r="J6" s="13"/>
      <c r="K6" s="13"/>
    </row>
    <row r="7" spans="1:14" x14ac:dyDescent="0.25">
      <c r="A7" s="14"/>
      <c r="B7" s="17" t="s">
        <v>9</v>
      </c>
      <c r="C7" s="18">
        <f>[1]Attivo!H10</f>
        <v>4012794657</v>
      </c>
      <c r="D7" s="19">
        <f>[1]Attivo!I10</f>
        <v>-948876566</v>
      </c>
      <c r="I7" s="12"/>
      <c r="J7" s="13"/>
      <c r="K7" s="13"/>
    </row>
    <row r="8" spans="1:14" x14ac:dyDescent="0.25">
      <c r="A8" s="14"/>
      <c r="B8" s="17" t="s">
        <v>10</v>
      </c>
      <c r="C8" s="18">
        <f>[1]Attivo!H11</f>
        <v>4059849</v>
      </c>
      <c r="D8" s="19">
        <f>[1]Attivo!I11</f>
        <v>-193101</v>
      </c>
      <c r="I8" s="12"/>
      <c r="J8" s="13"/>
      <c r="K8" s="13"/>
    </row>
    <row r="9" spans="1:14" x14ac:dyDescent="0.25">
      <c r="A9" s="14" t="s">
        <v>11</v>
      </c>
      <c r="B9" s="20" t="s">
        <v>12</v>
      </c>
      <c r="C9" s="15">
        <f>[1]Attivo!H12</f>
        <v>2203301813</v>
      </c>
      <c r="D9" s="16">
        <f>[1]Attivo!I12</f>
        <v>60889716</v>
      </c>
      <c r="I9" s="12"/>
      <c r="J9" s="13"/>
      <c r="K9" s="13"/>
    </row>
    <row r="10" spans="1:14" x14ac:dyDescent="0.25">
      <c r="A10" s="14" t="s">
        <v>13</v>
      </c>
      <c r="B10" s="20" t="s">
        <v>14</v>
      </c>
      <c r="C10" s="15">
        <f>[1]Attivo!H16</f>
        <v>1958552319</v>
      </c>
      <c r="D10" s="16">
        <f>[1]Attivo!I16</f>
        <v>-4591139</v>
      </c>
      <c r="I10" s="12"/>
      <c r="J10" s="13"/>
      <c r="K10" s="13"/>
    </row>
    <row r="11" spans="1:14" ht="23" x14ac:dyDescent="0.25">
      <c r="A11" s="21" t="s">
        <v>15</v>
      </c>
      <c r="B11" s="9" t="s">
        <v>16</v>
      </c>
      <c r="C11" s="15">
        <f>[1]Attivo!H18</f>
        <v>19560000000</v>
      </c>
      <c r="D11" s="16">
        <f>[1]Attivo!I18</f>
        <v>-2188500000</v>
      </c>
      <c r="I11" s="12"/>
      <c r="J11" s="13"/>
      <c r="K11" s="13"/>
    </row>
    <row r="12" spans="1:14" x14ac:dyDescent="0.25">
      <c r="A12" s="14"/>
      <c r="B12" s="17" t="s">
        <v>17</v>
      </c>
      <c r="C12" s="18">
        <f>[1]Attivo!H19</f>
        <v>10575000000</v>
      </c>
      <c r="D12" s="19">
        <f>[1]Attivo!I19</f>
        <v>725500000</v>
      </c>
      <c r="I12" s="12"/>
      <c r="J12" s="13"/>
      <c r="K12" s="13"/>
    </row>
    <row r="13" spans="1:14" x14ac:dyDescent="0.25">
      <c r="A13" s="14"/>
      <c r="B13" s="17" t="s">
        <v>18</v>
      </c>
      <c r="C13" s="18">
        <f>[1]Attivo!H20</f>
        <v>8985000000</v>
      </c>
      <c r="D13" s="19">
        <f>[1]Attivo!I20</f>
        <v>-2914000000</v>
      </c>
      <c r="I13" s="12"/>
      <c r="J13" s="13"/>
      <c r="K13" s="13"/>
    </row>
    <row r="14" spans="1:14" x14ac:dyDescent="0.25">
      <c r="A14" s="14"/>
      <c r="B14" s="17" t="s">
        <v>19</v>
      </c>
      <c r="C14" s="18">
        <f>[1]Attivo!H21</f>
        <v>0</v>
      </c>
      <c r="D14" s="22">
        <f>[1]Attivo!I21</f>
        <v>0</v>
      </c>
      <c r="I14" s="12"/>
      <c r="J14" s="13"/>
      <c r="K14" s="13"/>
    </row>
    <row r="15" spans="1:14" x14ac:dyDescent="0.25">
      <c r="A15" s="14" t="s">
        <v>20</v>
      </c>
      <c r="B15" s="20" t="s">
        <v>21</v>
      </c>
      <c r="C15" s="15">
        <f>[1]Attivo!H22</f>
        <v>106161892</v>
      </c>
      <c r="D15" s="16">
        <f>[1]Attivo!I22</f>
        <v>-334042479</v>
      </c>
      <c r="I15" s="12"/>
      <c r="J15" s="13"/>
      <c r="K15" s="13"/>
    </row>
    <row r="16" spans="1:14" x14ac:dyDescent="0.25">
      <c r="A16" s="14" t="s">
        <v>22</v>
      </c>
      <c r="B16" s="20" t="s">
        <v>23</v>
      </c>
      <c r="C16" s="15">
        <f>[1]Attivo!H23</f>
        <v>629320986090</v>
      </c>
      <c r="D16" s="16">
        <f>[1]Attivo!I23</f>
        <v>-10606893954</v>
      </c>
      <c r="I16" s="12"/>
      <c r="J16" s="13"/>
      <c r="K16" s="13"/>
    </row>
    <row r="17" spans="1:11" x14ac:dyDescent="0.25">
      <c r="A17" s="14"/>
      <c r="B17" s="17" t="s">
        <v>24</v>
      </c>
      <c r="C17" s="18">
        <f>[1]Attivo!H24</f>
        <v>566066749320</v>
      </c>
      <c r="D17" s="19">
        <f>[1]Attivo!I24</f>
        <v>-10479674686</v>
      </c>
      <c r="I17" s="12"/>
      <c r="J17" s="13"/>
      <c r="K17" s="13"/>
    </row>
    <row r="18" spans="1:11" x14ac:dyDescent="0.25">
      <c r="A18" s="14"/>
      <c r="B18" s="17" t="s">
        <v>25</v>
      </c>
      <c r="C18" s="18">
        <f>[1]Attivo!H25</f>
        <v>63254236770</v>
      </c>
      <c r="D18" s="19">
        <f>[1]Attivo!I25</f>
        <v>-127219268</v>
      </c>
      <c r="I18" s="12"/>
      <c r="J18" s="13"/>
      <c r="K18" s="13"/>
    </row>
    <row r="19" spans="1:11" x14ac:dyDescent="0.25">
      <c r="A19" s="14" t="s">
        <v>26</v>
      </c>
      <c r="B19" s="20" t="s">
        <v>27</v>
      </c>
      <c r="C19" s="15">
        <f>[1]Attivo!H26</f>
        <v>12994742972</v>
      </c>
      <c r="D19" s="19">
        <f>[1]Attivo!I26</f>
        <v>-19841869</v>
      </c>
      <c r="I19" s="12"/>
      <c r="J19" s="13"/>
      <c r="K19" s="13"/>
    </row>
    <row r="20" spans="1:11" x14ac:dyDescent="0.25">
      <c r="A20" s="14" t="s">
        <v>28</v>
      </c>
      <c r="B20" s="20" t="s">
        <v>29</v>
      </c>
      <c r="C20" s="15">
        <f>[1]Attivo!H27</f>
        <v>46775980434</v>
      </c>
      <c r="D20" s="16">
        <f>[1]Attivo!I27</f>
        <v>1092732740</v>
      </c>
      <c r="I20" s="12"/>
      <c r="J20" s="13"/>
      <c r="K20" s="13"/>
    </row>
    <row r="21" spans="1:11" x14ac:dyDescent="0.25">
      <c r="A21" s="14"/>
      <c r="B21" s="17" t="s">
        <v>30</v>
      </c>
      <c r="C21" s="18">
        <f>[1]Attivo!H28</f>
        <v>1418000151</v>
      </c>
      <c r="D21" s="23">
        <f>[1]Attivo!I28</f>
        <v>0</v>
      </c>
      <c r="I21" s="12"/>
      <c r="J21" s="13"/>
      <c r="K21" s="13"/>
    </row>
    <row r="22" spans="1:11" x14ac:dyDescent="0.25">
      <c r="A22" s="14"/>
      <c r="B22" s="17" t="s">
        <v>31</v>
      </c>
      <c r="C22" s="18">
        <f>[1]Attivo!H29</f>
        <v>6498050913</v>
      </c>
      <c r="D22" s="24">
        <f>[1]Attivo!I29</f>
        <v>0</v>
      </c>
      <c r="I22" s="12"/>
      <c r="J22" s="13"/>
      <c r="K22" s="13"/>
    </row>
    <row r="23" spans="1:11" x14ac:dyDescent="0.25">
      <c r="A23" s="14"/>
      <c r="B23" s="17" t="s">
        <v>32</v>
      </c>
      <c r="C23" s="18">
        <f>[1]Attivo!H30</f>
        <v>0</v>
      </c>
      <c r="D23" s="23">
        <f>[1]Attivo!I30</f>
        <v>0</v>
      </c>
      <c r="I23" s="12"/>
      <c r="J23" s="13"/>
      <c r="K23" s="13"/>
    </row>
    <row r="24" spans="1:11" x14ac:dyDescent="0.25">
      <c r="A24" s="14"/>
      <c r="B24" s="17" t="s">
        <v>33</v>
      </c>
      <c r="C24" s="18">
        <f>[1]Attivo!H31</f>
        <v>38859929370</v>
      </c>
      <c r="D24" s="19">
        <f>[1]Attivo!I31</f>
        <v>1092732740</v>
      </c>
      <c r="I24" s="12"/>
      <c r="J24" s="13"/>
      <c r="K24" s="13"/>
    </row>
    <row r="25" spans="1:11" x14ac:dyDescent="0.25">
      <c r="A25" s="14"/>
      <c r="B25" s="17" t="s">
        <v>34</v>
      </c>
      <c r="C25" s="18">
        <f>[1]Attivo!H32</f>
        <v>0</v>
      </c>
      <c r="D25" s="23">
        <f>[1]Attivo!I32</f>
        <v>0</v>
      </c>
      <c r="I25" s="12"/>
      <c r="J25" s="13"/>
      <c r="K25" s="13"/>
    </row>
    <row r="26" spans="1:11" x14ac:dyDescent="0.25">
      <c r="A26" s="14" t="s">
        <v>35</v>
      </c>
      <c r="B26" s="20" t="s">
        <v>36</v>
      </c>
      <c r="C26" s="15">
        <f>[1]Attivo!H33</f>
        <v>82674397146</v>
      </c>
      <c r="D26" s="16">
        <f>[1]Attivo!I33</f>
        <v>-1725407724</v>
      </c>
      <c r="I26" s="12"/>
      <c r="J26" s="13"/>
      <c r="K26" s="13"/>
    </row>
    <row r="27" spans="1:11" ht="12" x14ac:dyDescent="0.3">
      <c r="A27" s="14"/>
      <c r="B27" s="25" t="s">
        <v>37</v>
      </c>
      <c r="C27" s="18">
        <f>[1]Attivo!H34</f>
        <v>68526016205</v>
      </c>
      <c r="D27" s="19">
        <f>[1]Attivo!I34</f>
        <v>-974187364</v>
      </c>
      <c r="I27" s="12"/>
      <c r="J27" s="13"/>
      <c r="K27" s="13"/>
    </row>
    <row r="28" spans="1:11" ht="15" customHeight="1" x14ac:dyDescent="0.25">
      <c r="A28" s="26" t="s">
        <v>38</v>
      </c>
      <c r="B28" s="27"/>
      <c r="C28" s="28">
        <f>C3+C4+C9+C10+C11+C15+C16+C19+C20+C26</f>
        <v>1102198846500</v>
      </c>
      <c r="D28" s="29">
        <f>D3+D4+D9+D10+D11+D15+D16+D19+D20+D26</f>
        <v>13847761164</v>
      </c>
      <c r="I28" s="12"/>
      <c r="J28" s="13"/>
      <c r="K28" s="13"/>
    </row>
    <row r="29" spans="1:11" ht="24" customHeight="1" x14ac:dyDescent="0.25">
      <c r="A29" s="30" t="s">
        <v>39</v>
      </c>
      <c r="B29" s="5"/>
      <c r="C29" s="6" t="str">
        <f>C2</f>
        <v>Saldi al 31/03/2025</v>
      </c>
      <c r="D29" s="31" t="s">
        <v>2</v>
      </c>
      <c r="J29" s="13"/>
      <c r="K29" s="13"/>
    </row>
    <row r="30" spans="1:11" x14ac:dyDescent="0.25">
      <c r="A30" s="14" t="s">
        <v>3</v>
      </c>
      <c r="B30" s="32" t="s">
        <v>40</v>
      </c>
      <c r="C30" s="22">
        <f>[1]Passivo!H6</f>
        <v>231317515030</v>
      </c>
      <c r="D30" s="16">
        <f>[1]Passivo!I6</f>
        <v>579408310</v>
      </c>
      <c r="I30" s="12"/>
      <c r="J30" s="13"/>
      <c r="K30" s="13"/>
    </row>
    <row r="31" spans="1:11" ht="23" x14ac:dyDescent="0.25">
      <c r="A31" s="21" t="s">
        <v>5</v>
      </c>
      <c r="B31" s="33" t="s">
        <v>41</v>
      </c>
      <c r="C31" s="22">
        <f>[1]Passivo!H8</f>
        <v>106830234883</v>
      </c>
      <c r="D31" s="16">
        <f>[1]Passivo!I8</f>
        <v>-11305615412</v>
      </c>
      <c r="J31" s="13"/>
      <c r="K31" s="13"/>
    </row>
    <row r="32" spans="1:11" x14ac:dyDescent="0.25">
      <c r="A32" s="14"/>
      <c r="B32" s="34" t="s">
        <v>42</v>
      </c>
      <c r="C32" s="24">
        <f>[1]Passivo!H9</f>
        <v>19464770775</v>
      </c>
      <c r="D32" s="19">
        <f>[1]Passivo!I9</f>
        <v>1617256838</v>
      </c>
      <c r="I32" s="12"/>
      <c r="J32" s="13"/>
      <c r="K32" s="13"/>
    </row>
    <row r="33" spans="1:11" ht="12" x14ac:dyDescent="0.3">
      <c r="A33" s="14"/>
      <c r="B33" s="34" t="s">
        <v>43</v>
      </c>
      <c r="C33" s="24">
        <f>[1]Passivo!H10</f>
        <v>87365464108</v>
      </c>
      <c r="D33" s="19">
        <f>[1]Passivo!I10</f>
        <v>-12922872250</v>
      </c>
      <c r="I33" s="12"/>
      <c r="J33" s="13"/>
      <c r="K33" s="13"/>
    </row>
    <row r="34" spans="1:11" x14ac:dyDescent="0.25">
      <c r="A34" s="14"/>
      <c r="B34" s="34" t="s">
        <v>44</v>
      </c>
      <c r="C34" s="24">
        <f>[1]Passivo!H11</f>
        <v>0</v>
      </c>
      <c r="D34" s="24">
        <f>[1]Passivo!I11</f>
        <v>0</v>
      </c>
      <c r="I34" s="12"/>
      <c r="J34" s="13"/>
      <c r="K34" s="13"/>
    </row>
    <row r="35" spans="1:11" x14ac:dyDescent="0.25">
      <c r="A35" s="14" t="s">
        <v>11</v>
      </c>
      <c r="B35" s="35" t="s">
        <v>45</v>
      </c>
      <c r="C35" s="22">
        <f>[1]Passivo!H12</f>
        <v>5851403</v>
      </c>
      <c r="D35" s="16">
        <f>[1]Passivo!I12</f>
        <v>-412398617</v>
      </c>
      <c r="I35" s="12"/>
      <c r="J35" s="13"/>
      <c r="K35" s="13"/>
    </row>
    <row r="36" spans="1:11" x14ac:dyDescent="0.25">
      <c r="A36" s="14" t="s">
        <v>13</v>
      </c>
      <c r="B36" s="32" t="s">
        <v>46</v>
      </c>
      <c r="C36" s="22">
        <f>[1]Passivo!H13</f>
        <v>32129647365</v>
      </c>
      <c r="D36" s="16">
        <f>[1]Passivo!I13</f>
        <v>-2495978934</v>
      </c>
      <c r="I36" s="12"/>
      <c r="J36" s="13"/>
      <c r="K36" s="13"/>
    </row>
    <row r="37" spans="1:11" x14ac:dyDescent="0.25">
      <c r="A37" s="14"/>
      <c r="B37" s="34" t="s">
        <v>47</v>
      </c>
      <c r="C37" s="24">
        <f>[1]Passivo!H14</f>
        <v>7140141788</v>
      </c>
      <c r="D37" s="19">
        <f>[1]Passivo!I14</f>
        <v>-3065668234</v>
      </c>
      <c r="I37" s="12"/>
      <c r="J37" s="13"/>
      <c r="K37" s="13"/>
    </row>
    <row r="38" spans="1:11" x14ac:dyDescent="0.25">
      <c r="A38" s="14"/>
      <c r="B38" s="34" t="s">
        <v>48</v>
      </c>
      <c r="C38" s="24">
        <f>[1]Passivo!H15</f>
        <v>24989505577</v>
      </c>
      <c r="D38" s="24">
        <f>[1]Passivo!I15</f>
        <v>569689300</v>
      </c>
      <c r="I38" s="12"/>
      <c r="J38" s="13"/>
      <c r="K38" s="13"/>
    </row>
    <row r="39" spans="1:11" x14ac:dyDescent="0.25">
      <c r="A39" s="14" t="s">
        <v>15</v>
      </c>
      <c r="B39" s="32" t="s">
        <v>49</v>
      </c>
      <c r="C39" s="22">
        <f>[1]Passivo!H16</f>
        <v>12723483874</v>
      </c>
      <c r="D39" s="16">
        <f>[1]Passivo!I16</f>
        <v>-5384387050</v>
      </c>
      <c r="I39" s="12"/>
      <c r="J39" s="13"/>
      <c r="K39" s="13"/>
    </row>
    <row r="40" spans="1:11" x14ac:dyDescent="0.25">
      <c r="A40" s="14" t="s">
        <v>20</v>
      </c>
      <c r="B40" s="32" t="s">
        <v>50</v>
      </c>
      <c r="C40" s="22">
        <f>[1]Passivo!H17</f>
        <v>722976949</v>
      </c>
      <c r="D40" s="16">
        <f>[1]Passivo!I17</f>
        <v>-67450909</v>
      </c>
      <c r="I40" s="12"/>
      <c r="J40" s="13"/>
      <c r="K40" s="13"/>
    </row>
    <row r="41" spans="1:11" x14ac:dyDescent="0.25">
      <c r="A41" s="14" t="s">
        <v>22</v>
      </c>
      <c r="B41" s="32" t="s">
        <v>51</v>
      </c>
      <c r="C41" s="22">
        <f>[1]Passivo!H20</f>
        <v>3000293</v>
      </c>
      <c r="D41" s="16">
        <f>[1]Passivo!I20</f>
        <v>-3168</v>
      </c>
      <c r="I41" s="12"/>
      <c r="J41" s="13"/>
      <c r="K41" s="13"/>
    </row>
    <row r="42" spans="1:11" x14ac:dyDescent="0.25">
      <c r="A42" s="14"/>
      <c r="B42" s="34" t="s">
        <v>9</v>
      </c>
      <c r="C42" s="24">
        <f>[1]Passivo!H21</f>
        <v>3000293</v>
      </c>
      <c r="D42" s="19">
        <f>[1]Passivo!I21</f>
        <v>-3168</v>
      </c>
      <c r="I42" s="12"/>
      <c r="J42" s="13"/>
      <c r="K42" s="13"/>
    </row>
    <row r="43" spans="1:11" x14ac:dyDescent="0.25">
      <c r="A43" s="14"/>
      <c r="B43" s="34" t="s">
        <v>44</v>
      </c>
      <c r="C43" s="24">
        <f>[1]Passivo!H22</f>
        <v>0</v>
      </c>
      <c r="D43" s="24">
        <f>[1]Passivo!I22</f>
        <v>0</v>
      </c>
      <c r="I43" s="12"/>
      <c r="J43" s="13"/>
      <c r="K43" s="13"/>
    </row>
    <row r="44" spans="1:11" x14ac:dyDescent="0.25">
      <c r="A44" s="14" t="s">
        <v>26</v>
      </c>
      <c r="B44" s="32" t="s">
        <v>52</v>
      </c>
      <c r="C44" s="22">
        <f>[1]Passivo!H23</f>
        <v>25821002938</v>
      </c>
      <c r="D44" s="16">
        <f>[1]Passivo!I23</f>
        <v>-546520740</v>
      </c>
      <c r="I44" s="12"/>
      <c r="J44" s="13"/>
      <c r="K44" s="13"/>
    </row>
    <row r="45" spans="1:11" x14ac:dyDescent="0.25">
      <c r="A45" s="14" t="s">
        <v>28</v>
      </c>
      <c r="B45" s="32" t="s">
        <v>29</v>
      </c>
      <c r="C45" s="22">
        <f>[1]Passivo!H24</f>
        <v>408512619559</v>
      </c>
      <c r="D45" s="22">
        <f>[1]Passivo!I24</f>
        <v>4776663853</v>
      </c>
      <c r="I45" s="12"/>
      <c r="J45" s="13"/>
      <c r="K45" s="13"/>
    </row>
    <row r="46" spans="1:11" x14ac:dyDescent="0.25">
      <c r="A46" s="14"/>
      <c r="B46" s="34" t="s">
        <v>53</v>
      </c>
      <c r="C46" s="24">
        <f>[1]Passivo!H25</f>
        <v>408512619559</v>
      </c>
      <c r="D46" s="24">
        <f>[1]Passivo!I25</f>
        <v>4776663853</v>
      </c>
      <c r="I46" s="12"/>
      <c r="J46" s="13"/>
      <c r="K46" s="13"/>
    </row>
    <row r="47" spans="1:11" x14ac:dyDescent="0.25">
      <c r="A47" s="14"/>
      <c r="B47" s="34" t="s">
        <v>54</v>
      </c>
      <c r="C47" s="24">
        <f>[1]Passivo!H26</f>
        <v>0</v>
      </c>
      <c r="D47" s="24">
        <f>[1]Passivo!I26</f>
        <v>0</v>
      </c>
      <c r="I47" s="12"/>
      <c r="J47" s="13"/>
      <c r="K47" s="13"/>
    </row>
    <row r="48" spans="1:11" x14ac:dyDescent="0.25">
      <c r="A48" s="14"/>
      <c r="B48" s="34" t="s">
        <v>55</v>
      </c>
      <c r="C48" s="24">
        <f>[1]Passivo!H27</f>
        <v>0</v>
      </c>
      <c r="D48" s="24">
        <f>[1]Passivo!I27</f>
        <v>0</v>
      </c>
      <c r="I48" s="12"/>
      <c r="J48" s="13"/>
      <c r="K48" s="13"/>
    </row>
    <row r="49" spans="1:11" x14ac:dyDescent="0.25">
      <c r="A49" s="14" t="s">
        <v>35</v>
      </c>
      <c r="B49" s="32" t="s">
        <v>56</v>
      </c>
      <c r="C49" s="36">
        <f>[1]Passivo!H28+[1]Passivo!H39-[1]Attivo!H38+[1]Passivo!H29+[1]Passivo!H33+[1]Passivo!H38</f>
        <v>35880428506</v>
      </c>
      <c r="D49" s="16">
        <f>[1]Passivo!I28+[1]Passivo!I39-[1]Attivo!I38+[1]Passivo!I29+[1]Passivo!I33+[1]Passivo!I38</f>
        <v>530767051</v>
      </c>
      <c r="I49" s="12"/>
      <c r="J49" s="13"/>
      <c r="K49" s="13"/>
    </row>
    <row r="50" spans="1:11" x14ac:dyDescent="0.25">
      <c r="A50" s="14" t="s">
        <v>57</v>
      </c>
      <c r="B50" s="32" t="s">
        <v>58</v>
      </c>
      <c r="C50" s="22">
        <f>[1]Passivo!H32</f>
        <v>221947999961</v>
      </c>
      <c r="D50" s="22">
        <f>[1]Passivo!I32</f>
        <v>28173276780</v>
      </c>
      <c r="I50" s="12"/>
      <c r="J50" s="13"/>
      <c r="K50" s="13"/>
    </row>
    <row r="51" spans="1:11" x14ac:dyDescent="0.25">
      <c r="A51" s="14" t="s">
        <v>59</v>
      </c>
      <c r="B51" s="32" t="s">
        <v>60</v>
      </c>
      <c r="C51" s="22">
        <f>[1]Passivo!H34</f>
        <v>26304085739</v>
      </c>
      <c r="D51" s="22">
        <f>[1]Passivo!I34</f>
        <v>0</v>
      </c>
      <c r="I51" s="12"/>
      <c r="J51" s="13"/>
      <c r="K51" s="13"/>
    </row>
    <row r="52" spans="1:11" x14ac:dyDescent="0.25">
      <c r="A52" s="14"/>
      <c r="B52" s="34" t="s">
        <v>61</v>
      </c>
      <c r="C52" s="24">
        <f>[1]Passivo!H35</f>
        <v>7500000000</v>
      </c>
      <c r="D52" s="24">
        <f>[1]Passivo!I35</f>
        <v>0</v>
      </c>
      <c r="I52" s="12"/>
      <c r="J52" s="13"/>
      <c r="K52" s="13"/>
    </row>
    <row r="53" spans="1:11" x14ac:dyDescent="0.25">
      <c r="A53" s="14"/>
      <c r="B53" s="34" t="s">
        <v>62</v>
      </c>
      <c r="C53" s="24">
        <f>[1]Passivo!H36</f>
        <v>11064574818</v>
      </c>
      <c r="D53" s="24">
        <f>[1]Passivo!I36</f>
        <v>0</v>
      </c>
      <c r="I53" s="12"/>
      <c r="J53" s="13"/>
      <c r="K53" s="13"/>
    </row>
    <row r="54" spans="1:11" x14ac:dyDescent="0.25">
      <c r="A54" s="14"/>
      <c r="B54" s="34" t="s">
        <v>63</v>
      </c>
      <c r="C54" s="24">
        <f>[1]Passivo!H37</f>
        <v>7739510921</v>
      </c>
      <c r="D54" s="24">
        <f>[1]Passivo!I37</f>
        <v>0</v>
      </c>
      <c r="I54" s="12"/>
      <c r="J54" s="13"/>
      <c r="K54" s="13"/>
    </row>
    <row r="55" spans="1:11" ht="15" customHeight="1" x14ac:dyDescent="0.25">
      <c r="A55" s="26" t="s">
        <v>64</v>
      </c>
      <c r="B55" s="27"/>
      <c r="C55" s="37">
        <f>C30+C31+C35+C36+C39+C40+C41+C44+C45+C49+C50+C51</f>
        <v>1102198846500</v>
      </c>
      <c r="D55" s="29">
        <f>D30+D31+D35+D36+D39+D40+D41+D44+D45+D49+D50+D51</f>
        <v>13847761164</v>
      </c>
      <c r="J55" s="13"/>
      <c r="K55" s="13"/>
    </row>
    <row r="56" spans="1:11" ht="12" customHeight="1" x14ac:dyDescent="0.25"/>
    <row r="57" spans="1:11" ht="12" customHeight="1" x14ac:dyDescent="0.25">
      <c r="A57" s="38"/>
    </row>
    <row r="58" spans="1:11" ht="12" customHeight="1" x14ac:dyDescent="0.35">
      <c r="A58" s="39"/>
    </row>
    <row r="59" spans="1:11" ht="12" customHeight="1" x14ac:dyDescent="0.25"/>
    <row r="60" spans="1:11" ht="12" customHeight="1" x14ac:dyDescent="0.25"/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2025-05-12T05:22:33Z</dcterms:created>
  <dcterms:modified xsi:type="dcterms:W3CDTF">2025-05-12T05:22:37Z</dcterms:modified>
</cp:coreProperties>
</file>