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 Mod 2ContGen e report c_economico\Mod 2CONTGEN\situazioni pubblicate nel sito web BI\2021\"/>
    </mc:Choice>
  </mc:AlternateContent>
  <bookViews>
    <workbookView xWindow="0" yWindow="0" windowWidth="19200" windowHeight="6470"/>
  </bookViews>
  <sheets>
    <sheet name="E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34" i="1" s="1"/>
  <c r="C2" i="1"/>
  <c r="C35" i="1" s="1"/>
</calcChain>
</file>

<file path=xl/sharedStrings.xml><?xml version="1.0" encoding="utf-8"?>
<sst xmlns="http://schemas.openxmlformats.org/spreadsheetml/2006/main" count="92" uniqueCount="76">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</sst>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164" fontId="2" fillId="0" borderId="0" xfId="1" applyNumberFormat="1" applyFont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164" fontId="9" fillId="0" borderId="7" xfId="2" applyNumberFormat="1" applyFont="1" applyBorder="1"/>
    <xf numFmtId="165" fontId="9" fillId="0" borderId="7" xfId="2" applyNumberFormat="1" applyFont="1" applyBorder="1"/>
    <xf numFmtId="164" fontId="7" fillId="0" borderId="7" xfId="2" applyNumberFormat="1" applyFont="1" applyFill="1" applyBorder="1"/>
    <xf numFmtId="0" fontId="10" fillId="0" borderId="0" xfId="2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/>
    </xf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1/MEF%20periodo%20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Quadratura BILVER"/>
      <sheetName val="totali add_acc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31 OTTOBRE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117473903193</v>
          </cell>
          <cell r="I6">
            <v>0</v>
          </cell>
        </row>
        <row r="7">
          <cell r="H7">
            <v>72562914118</v>
          </cell>
          <cell r="I7">
            <v>367228084</v>
          </cell>
        </row>
        <row r="8">
          <cell r="H8">
            <v>30619009775</v>
          </cell>
          <cell r="I8">
            <v>242250715</v>
          </cell>
        </row>
        <row r="9">
          <cell r="H9">
            <v>36371371529</v>
          </cell>
          <cell r="I9">
            <v>2286176735</v>
          </cell>
        </row>
        <row r="10">
          <cell r="H10">
            <v>5386025234</v>
          </cell>
          <cell r="I10">
            <v>-2343693744</v>
          </cell>
        </row>
        <row r="11">
          <cell r="H11">
            <v>182499695</v>
          </cell>
          <cell r="I11">
            <v>182499695</v>
          </cell>
        </row>
        <row r="12">
          <cell r="H12">
            <v>4007885</v>
          </cell>
          <cell r="I12">
            <v>-5317</v>
          </cell>
        </row>
        <row r="13">
          <cell r="H13">
            <v>1242739481</v>
          </cell>
          <cell r="I13">
            <v>-85931750</v>
          </cell>
        </row>
        <row r="20">
          <cell r="H20">
            <v>1902660714</v>
          </cell>
          <cell r="I20">
            <v>334002977</v>
          </cell>
        </row>
        <row r="21">
          <cell r="H21">
            <v>0</v>
          </cell>
          <cell r="I21">
            <v>0</v>
          </cell>
        </row>
        <row r="22">
          <cell r="H22">
            <v>1589889788</v>
          </cell>
          <cell r="I22">
            <v>25555477</v>
          </cell>
        </row>
        <row r="23">
          <cell r="H23">
            <v>312770926</v>
          </cell>
          <cell r="I23">
            <v>308447500</v>
          </cell>
        </row>
        <row r="25">
          <cell r="H25">
            <v>448731080000</v>
          </cell>
          <cell r="I25">
            <v>19000000</v>
          </cell>
        </row>
        <row r="26">
          <cell r="H26">
            <v>14000000</v>
          </cell>
          <cell r="I26">
            <v>14000000</v>
          </cell>
        </row>
        <row r="27">
          <cell r="H27">
            <v>448717080000</v>
          </cell>
          <cell r="I27">
            <v>5000000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968187097</v>
          </cell>
          <cell r="I32">
            <v>549296292</v>
          </cell>
        </row>
        <row r="33">
          <cell r="H33">
            <v>718916715676</v>
          </cell>
          <cell r="I33">
            <v>12127079186</v>
          </cell>
        </row>
        <row r="34">
          <cell r="H34">
            <v>654013292191</v>
          </cell>
          <cell r="I34">
            <v>12267170245</v>
          </cell>
        </row>
        <row r="35">
          <cell r="H35">
            <v>64903423485</v>
          </cell>
          <cell r="I35">
            <v>-140091059</v>
          </cell>
        </row>
        <row r="36">
          <cell r="H36">
            <v>13439608106</v>
          </cell>
          <cell r="I36">
            <v>0</v>
          </cell>
        </row>
        <row r="37">
          <cell r="H37">
            <v>59120698589</v>
          </cell>
          <cell r="I37">
            <v>654785355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50964537565</v>
          </cell>
          <cell r="I40">
            <v>654785355</v>
          </cell>
        </row>
        <row r="41">
          <cell r="H41">
            <v>0</v>
          </cell>
          <cell r="I41">
            <v>0</v>
          </cell>
        </row>
        <row r="42">
          <cell r="H42">
            <v>955</v>
          </cell>
          <cell r="I42">
            <v>-2007780</v>
          </cell>
        </row>
        <row r="43">
          <cell r="H43">
            <v>74826937559</v>
          </cell>
          <cell r="I43">
            <v>803167630</v>
          </cell>
        </row>
        <row r="45">
          <cell r="H45">
            <v>64805407960</v>
          </cell>
          <cell r="I45">
            <v>428269162</v>
          </cell>
        </row>
        <row r="51">
          <cell r="H51">
            <v>5104606650</v>
          </cell>
          <cell r="I51">
            <v>193970702</v>
          </cell>
        </row>
      </sheetData>
      <sheetData sheetId="11">
        <row r="6">
          <cell r="H6">
            <v>236514502815</v>
          </cell>
          <cell r="I6">
            <v>1289121160</v>
          </cell>
        </row>
        <row r="8">
          <cell r="H8">
            <v>422797219279</v>
          </cell>
          <cell r="I8">
            <v>14737150428</v>
          </cell>
        </row>
        <row r="9">
          <cell r="H9">
            <v>326898219279</v>
          </cell>
          <cell r="I9">
            <v>17854150428</v>
          </cell>
        </row>
        <row r="10">
          <cell r="H10">
            <v>95899000000</v>
          </cell>
          <cell r="I10">
            <v>-3117000000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942032496</v>
          </cell>
          <cell r="I14">
            <v>554265450</v>
          </cell>
        </row>
        <row r="15">
          <cell r="H15">
            <v>113133283432</v>
          </cell>
          <cell r="I15">
            <v>-3917936219</v>
          </cell>
        </row>
        <row r="16">
          <cell r="H16">
            <v>95378109245</v>
          </cell>
          <cell r="I16">
            <v>-993522404</v>
          </cell>
        </row>
        <row r="17">
          <cell r="H17">
            <v>85670870032</v>
          </cell>
          <cell r="I17">
            <v>-1040371301</v>
          </cell>
        </row>
        <row r="18">
          <cell r="H18">
            <v>0</v>
          </cell>
          <cell r="I18">
            <v>0</v>
          </cell>
        </row>
        <row r="19">
          <cell r="H19">
            <v>9707239213</v>
          </cell>
          <cell r="I19">
            <v>46848897</v>
          </cell>
        </row>
        <row r="20">
          <cell r="H20">
            <v>17755174187</v>
          </cell>
          <cell r="I20">
            <v>-2924413815</v>
          </cell>
        </row>
        <row r="21">
          <cell r="H21">
            <v>3715678487</v>
          </cell>
          <cell r="I21">
            <v>-4594622864</v>
          </cell>
        </row>
        <row r="22">
          <cell r="H22">
            <v>0</v>
          </cell>
          <cell r="I22">
            <v>0</v>
          </cell>
        </row>
        <row r="23">
          <cell r="H23">
            <v>3715678487</v>
          </cell>
          <cell r="I23">
            <v>-4594622864</v>
          </cell>
        </row>
        <row r="24">
          <cell r="H24">
            <v>520105217</v>
          </cell>
          <cell r="I24">
            <v>3323236</v>
          </cell>
        </row>
        <row r="28">
          <cell r="H28">
            <v>2501528</v>
          </cell>
          <cell r="I28">
            <v>93</v>
          </cell>
        </row>
        <row r="29">
          <cell r="H29">
            <v>2501528</v>
          </cell>
          <cell r="I29">
            <v>93</v>
          </cell>
        </row>
        <row r="30">
          <cell r="H30">
            <v>0</v>
          </cell>
          <cell r="I30">
            <v>0</v>
          </cell>
        </row>
        <row r="31">
          <cell r="H31">
            <v>25585578620</v>
          </cell>
          <cell r="I31">
            <v>0</v>
          </cell>
        </row>
        <row r="32">
          <cell r="H32">
            <v>519089791777</v>
          </cell>
          <cell r="I32">
            <v>5578785803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519089791777</v>
          </cell>
          <cell r="I35">
            <v>5578785803</v>
          </cell>
        </row>
        <row r="36">
          <cell r="H36">
            <v>1177976</v>
          </cell>
          <cell r="I36">
            <v>1137753</v>
          </cell>
        </row>
        <row r="37">
          <cell r="H37">
            <v>6922538428</v>
          </cell>
          <cell r="I37">
            <v>258414617</v>
          </cell>
        </row>
        <row r="41">
          <cell r="H41">
            <v>7489836973</v>
          </cell>
          <cell r="I41">
            <v>0</v>
          </cell>
        </row>
        <row r="44">
          <cell r="H44">
            <v>108922682327</v>
          </cell>
          <cell r="I44">
            <v>0</v>
          </cell>
        </row>
        <row r="45">
          <cell r="H45">
            <v>30713675075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11635361969</v>
          </cell>
          <cell r="I51">
            <v>1050951239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zoomScale="120" zoomScaleNormal="120" workbookViewId="0">
      <selection activeCell="D14" sqref="D14"/>
    </sheetView>
  </sheetViews>
  <sheetFormatPr defaultColWidth="9.1796875" defaultRowHeight="11.5" x14ac:dyDescent="0.25"/>
  <cols>
    <col min="1" max="1" width="2.7265625" style="1" customWidth="1"/>
    <col min="2" max="2" width="75.7265625" style="1" customWidth="1"/>
    <col min="3" max="4" width="17.54296875" style="1" customWidth="1"/>
    <col min="5" max="16384" width="9.1796875" style="1"/>
  </cols>
  <sheetData>
    <row r="1" spans="1:7" ht="12" x14ac:dyDescent="0.3">
      <c r="D1" s="2" t="s">
        <v>0</v>
      </c>
    </row>
    <row r="2" spans="1:7" ht="24" customHeight="1" x14ac:dyDescent="0.25">
      <c r="A2" s="3" t="s">
        <v>1</v>
      </c>
      <c r="B2" s="4"/>
      <c r="C2" s="5" t="str">
        <f>"Balance at "&amp;TEXT('[1]date da modificare'!B6,"gg/mm/aaaa")</f>
        <v>Balance at 31/10/2021</v>
      </c>
      <c r="D2" s="6" t="s">
        <v>2</v>
      </c>
    </row>
    <row r="3" spans="1:7" x14ac:dyDescent="0.25">
      <c r="A3" s="7" t="s">
        <v>3</v>
      </c>
      <c r="B3" s="8" t="s">
        <v>4</v>
      </c>
      <c r="C3" s="9">
        <f>[1]Attivo!H6</f>
        <v>117473903193</v>
      </c>
      <c r="D3" s="10">
        <f>[1]Attivo!I6</f>
        <v>0</v>
      </c>
      <c r="F3" s="11"/>
      <c r="G3" s="11"/>
    </row>
    <row r="4" spans="1:7" x14ac:dyDescent="0.25">
      <c r="A4" s="12" t="s">
        <v>5</v>
      </c>
      <c r="B4" s="8" t="s">
        <v>6</v>
      </c>
      <c r="C4" s="10">
        <f>[1]Attivo!H7</f>
        <v>72562914118</v>
      </c>
      <c r="D4" s="13">
        <f>[1]Attivo!I7</f>
        <v>367228084</v>
      </c>
      <c r="F4" s="11"/>
      <c r="G4" s="11"/>
    </row>
    <row r="5" spans="1:7" x14ac:dyDescent="0.25">
      <c r="A5" s="12"/>
      <c r="B5" s="14" t="s">
        <v>7</v>
      </c>
      <c r="C5" s="15">
        <f>[1]Attivo!H8</f>
        <v>30619009775</v>
      </c>
      <c r="D5" s="13">
        <f>[1]Attivo!I8</f>
        <v>242250715</v>
      </c>
      <c r="F5" s="11"/>
      <c r="G5" s="11"/>
    </row>
    <row r="6" spans="1:7" x14ac:dyDescent="0.25">
      <c r="A6" s="12"/>
      <c r="B6" s="14" t="s">
        <v>8</v>
      </c>
      <c r="C6" s="15">
        <f>[1]Attivo!H9</f>
        <v>36371371529</v>
      </c>
      <c r="D6" s="16">
        <f>[1]Attivo!I9</f>
        <v>2286176735</v>
      </c>
      <c r="F6" s="11"/>
      <c r="G6" s="11"/>
    </row>
    <row r="7" spans="1:7" x14ac:dyDescent="0.25">
      <c r="A7" s="12"/>
      <c r="B7" s="14" t="s">
        <v>9</v>
      </c>
      <c r="C7" s="15">
        <f>[1]Attivo!H10</f>
        <v>5386025234</v>
      </c>
      <c r="D7" s="16">
        <f>[1]Attivo!I10</f>
        <v>-2343693744</v>
      </c>
      <c r="F7" s="11"/>
      <c r="G7" s="11"/>
    </row>
    <row r="8" spans="1:7" x14ac:dyDescent="0.25">
      <c r="A8" s="12"/>
      <c r="B8" s="14" t="s">
        <v>10</v>
      </c>
      <c r="C8" s="15">
        <f>[1]Attivo!H11</f>
        <v>182499695</v>
      </c>
      <c r="D8" s="16">
        <f>[1]Attivo!I11</f>
        <v>182499695</v>
      </c>
      <c r="F8" s="11"/>
      <c r="G8" s="11"/>
    </row>
    <row r="9" spans="1:7" x14ac:dyDescent="0.25">
      <c r="A9" s="12"/>
      <c r="B9" s="14" t="s">
        <v>11</v>
      </c>
      <c r="C9" s="15">
        <f>[1]Attivo!H12</f>
        <v>4007885</v>
      </c>
      <c r="D9" s="16">
        <f>[1]Attivo!I12</f>
        <v>-5317</v>
      </c>
      <c r="F9" s="11"/>
      <c r="G9" s="11"/>
    </row>
    <row r="10" spans="1:7" x14ac:dyDescent="0.25">
      <c r="A10" s="12" t="s">
        <v>12</v>
      </c>
      <c r="B10" s="17" t="s">
        <v>13</v>
      </c>
      <c r="C10" s="10">
        <f>[1]Attivo!H13</f>
        <v>1242739481</v>
      </c>
      <c r="D10" s="13">
        <f>[1]Attivo!I13</f>
        <v>-85931750</v>
      </c>
      <c r="F10" s="11"/>
      <c r="G10" s="11"/>
    </row>
    <row r="11" spans="1:7" x14ac:dyDescent="0.25">
      <c r="A11" s="12" t="s">
        <v>14</v>
      </c>
      <c r="B11" s="18" t="s">
        <v>15</v>
      </c>
      <c r="C11" s="10">
        <f>[1]Attivo!H20</f>
        <v>1902660714</v>
      </c>
      <c r="D11" s="13">
        <f>[1]Attivo!I20</f>
        <v>334002977</v>
      </c>
      <c r="F11" s="11"/>
      <c r="G11" s="11"/>
    </row>
    <row r="12" spans="1:7" x14ac:dyDescent="0.25">
      <c r="A12" s="12"/>
      <c r="B12" s="19" t="s">
        <v>16</v>
      </c>
      <c r="C12" s="15">
        <f>[1]Attivo!H21</f>
        <v>0</v>
      </c>
      <c r="D12" s="15">
        <f>[1]Attivo!I21</f>
        <v>0</v>
      </c>
      <c r="F12" s="11"/>
      <c r="G12" s="11"/>
    </row>
    <row r="13" spans="1:7" x14ac:dyDescent="0.25">
      <c r="A13" s="12"/>
      <c r="B13" s="14" t="s">
        <v>8</v>
      </c>
      <c r="C13" s="15">
        <f>[1]Attivo!H22</f>
        <v>1589889788</v>
      </c>
      <c r="D13" s="16">
        <f>[1]Attivo!I22</f>
        <v>25555477</v>
      </c>
      <c r="F13" s="11"/>
      <c r="G13" s="11"/>
    </row>
    <row r="14" spans="1:7" x14ac:dyDescent="0.25">
      <c r="A14" s="12"/>
      <c r="B14" s="14" t="s">
        <v>11</v>
      </c>
      <c r="C14" s="15">
        <f>[1]Attivo!H23</f>
        <v>312770926</v>
      </c>
      <c r="D14" s="16">
        <f>[1]Attivo!I23</f>
        <v>308447500</v>
      </c>
      <c r="F14" s="11"/>
      <c r="G14" s="11"/>
    </row>
    <row r="15" spans="1:7" ht="23" x14ac:dyDescent="0.25">
      <c r="A15" s="20" t="s">
        <v>17</v>
      </c>
      <c r="B15" s="8" t="s">
        <v>18</v>
      </c>
      <c r="C15" s="10">
        <f>[1]Attivo!H25</f>
        <v>448731080000</v>
      </c>
      <c r="D15" s="13">
        <f>[1]Attivo!I25</f>
        <v>19000000</v>
      </c>
      <c r="F15" s="11"/>
      <c r="G15" s="11"/>
    </row>
    <row r="16" spans="1:7" x14ac:dyDescent="0.25">
      <c r="A16" s="12"/>
      <c r="B16" s="14" t="s">
        <v>19</v>
      </c>
      <c r="C16" s="15">
        <f>[1]Attivo!H26</f>
        <v>14000000</v>
      </c>
      <c r="D16" s="16">
        <f>[1]Attivo!I26</f>
        <v>14000000</v>
      </c>
      <c r="F16" s="11"/>
      <c r="G16" s="11"/>
    </row>
    <row r="17" spans="1:7" x14ac:dyDescent="0.25">
      <c r="A17" s="12"/>
      <c r="B17" s="14" t="s">
        <v>20</v>
      </c>
      <c r="C17" s="15">
        <f>[1]Attivo!H27</f>
        <v>448717080000</v>
      </c>
      <c r="D17" s="16">
        <f>[1]Attivo!I27</f>
        <v>5000000</v>
      </c>
      <c r="F17" s="11"/>
      <c r="G17" s="11"/>
    </row>
    <row r="18" spans="1:7" x14ac:dyDescent="0.25">
      <c r="A18" s="12"/>
      <c r="B18" s="14" t="s">
        <v>21</v>
      </c>
      <c r="C18" s="15">
        <f>[1]Attivo!H28</f>
        <v>0</v>
      </c>
      <c r="D18" s="15">
        <f>[1]Attivo!I28</f>
        <v>0</v>
      </c>
      <c r="F18" s="11"/>
      <c r="G18" s="11"/>
    </row>
    <row r="19" spans="1:7" x14ac:dyDescent="0.25">
      <c r="A19" s="12"/>
      <c r="B19" s="14" t="s">
        <v>22</v>
      </c>
      <c r="C19" s="15">
        <f>[1]Attivo!H29</f>
        <v>0</v>
      </c>
      <c r="D19" s="15">
        <f>[1]Attivo!I29</f>
        <v>0</v>
      </c>
      <c r="F19" s="11"/>
      <c r="G19" s="11"/>
    </row>
    <row r="20" spans="1:7" x14ac:dyDescent="0.25">
      <c r="A20" s="12"/>
      <c r="B20" s="14" t="s">
        <v>23</v>
      </c>
      <c r="C20" s="15">
        <f>[1]Attivo!H30</f>
        <v>0</v>
      </c>
      <c r="D20" s="15">
        <f>[1]Attivo!I30</f>
        <v>0</v>
      </c>
      <c r="F20" s="11"/>
      <c r="G20" s="11"/>
    </row>
    <row r="21" spans="1:7" x14ac:dyDescent="0.25">
      <c r="A21" s="12"/>
      <c r="B21" s="14" t="s">
        <v>24</v>
      </c>
      <c r="C21" s="15">
        <f>[1]Attivo!H31</f>
        <v>0</v>
      </c>
      <c r="D21" s="15">
        <f>[1]Attivo!I31</f>
        <v>0</v>
      </c>
      <c r="F21" s="11"/>
      <c r="G21" s="11"/>
    </row>
    <row r="22" spans="1:7" x14ac:dyDescent="0.25">
      <c r="A22" s="12" t="s">
        <v>25</v>
      </c>
      <c r="B22" s="17" t="s">
        <v>26</v>
      </c>
      <c r="C22" s="10">
        <f>[1]Attivo!H32</f>
        <v>968187097</v>
      </c>
      <c r="D22" s="13">
        <f>[1]Attivo!I32</f>
        <v>549296292</v>
      </c>
      <c r="F22" s="11"/>
      <c r="G22" s="11"/>
    </row>
    <row r="23" spans="1:7" x14ac:dyDescent="0.25">
      <c r="A23" s="12" t="s">
        <v>27</v>
      </c>
      <c r="B23" s="17" t="s">
        <v>28</v>
      </c>
      <c r="C23" s="10">
        <f>[1]Attivo!H33</f>
        <v>718916715676</v>
      </c>
      <c r="D23" s="13">
        <f>[1]Attivo!I33</f>
        <v>12127079186</v>
      </c>
      <c r="F23" s="11"/>
      <c r="G23" s="11"/>
    </row>
    <row r="24" spans="1:7" x14ac:dyDescent="0.25">
      <c r="A24" s="12"/>
      <c r="B24" s="14" t="s">
        <v>29</v>
      </c>
      <c r="C24" s="15">
        <f>[1]Attivo!H34</f>
        <v>654013292191</v>
      </c>
      <c r="D24" s="16">
        <f>[1]Attivo!I34</f>
        <v>12267170245</v>
      </c>
      <c r="F24" s="11"/>
      <c r="G24" s="11"/>
    </row>
    <row r="25" spans="1:7" x14ac:dyDescent="0.25">
      <c r="A25" s="12"/>
      <c r="B25" s="14" t="s">
        <v>30</v>
      </c>
      <c r="C25" s="15">
        <f>[1]Attivo!H35</f>
        <v>64903423485</v>
      </c>
      <c r="D25" s="16">
        <f>[1]Attivo!I35</f>
        <v>-140091059</v>
      </c>
      <c r="F25" s="11"/>
      <c r="G25" s="11"/>
    </row>
    <row r="26" spans="1:7" x14ac:dyDescent="0.25">
      <c r="A26" s="12" t="s">
        <v>31</v>
      </c>
      <c r="B26" s="17" t="s">
        <v>32</v>
      </c>
      <c r="C26" s="10">
        <f>[1]Attivo!H36</f>
        <v>13439608106</v>
      </c>
      <c r="D26" s="10">
        <f>[1]Attivo!I36</f>
        <v>0</v>
      </c>
      <c r="F26" s="11"/>
      <c r="G26" s="11"/>
    </row>
    <row r="27" spans="1:7" x14ac:dyDescent="0.25">
      <c r="A27" s="12" t="s">
        <v>33</v>
      </c>
      <c r="B27" s="17" t="s">
        <v>34</v>
      </c>
      <c r="C27" s="10">
        <f>[1]Attivo!H37</f>
        <v>59120698589</v>
      </c>
      <c r="D27" s="13">
        <f>[1]Attivo!I37</f>
        <v>654785355</v>
      </c>
      <c r="F27" s="11"/>
      <c r="G27" s="11"/>
    </row>
    <row r="28" spans="1:7" x14ac:dyDescent="0.25">
      <c r="A28" s="12"/>
      <c r="B28" s="14" t="s">
        <v>35</v>
      </c>
      <c r="C28" s="15">
        <f>[1]Attivo!H38</f>
        <v>1302335214</v>
      </c>
      <c r="D28" s="15">
        <f>[1]Attivo!I38</f>
        <v>0</v>
      </c>
      <c r="F28" s="11"/>
      <c r="G28" s="11"/>
    </row>
    <row r="29" spans="1:7" x14ac:dyDescent="0.25">
      <c r="A29" s="12"/>
      <c r="B29" s="14" t="s">
        <v>36</v>
      </c>
      <c r="C29" s="15">
        <f>[1]Attivo!H39</f>
        <v>6853825810</v>
      </c>
      <c r="D29" s="15">
        <f>[1]Attivo!I39</f>
        <v>0</v>
      </c>
      <c r="F29" s="11"/>
      <c r="G29" s="11"/>
    </row>
    <row r="30" spans="1:7" x14ac:dyDescent="0.25">
      <c r="A30" s="12"/>
      <c r="B30" s="14" t="s">
        <v>37</v>
      </c>
      <c r="C30" s="15">
        <f>[1]Attivo!H40</f>
        <v>50964537565</v>
      </c>
      <c r="D30" s="16">
        <f>[1]Attivo!I40</f>
        <v>654785355</v>
      </c>
      <c r="F30" s="11"/>
      <c r="G30" s="11"/>
    </row>
    <row r="31" spans="1:7" x14ac:dyDescent="0.25">
      <c r="A31" s="12"/>
      <c r="B31" s="14" t="s">
        <v>38</v>
      </c>
      <c r="C31" s="15">
        <f>[1]Attivo!H41</f>
        <v>0</v>
      </c>
      <c r="D31" s="15">
        <f>[1]Attivo!I41</f>
        <v>0</v>
      </c>
      <c r="F31" s="11"/>
      <c r="G31" s="11"/>
    </row>
    <row r="32" spans="1:7" x14ac:dyDescent="0.25">
      <c r="A32" s="12" t="s">
        <v>39</v>
      </c>
      <c r="B32" s="17" t="s">
        <v>40</v>
      </c>
      <c r="C32" s="21">
        <f>[1]Attivo!H42+[1]Attivo!H43</f>
        <v>74826938514</v>
      </c>
      <c r="D32" s="13">
        <f>[1]Attivo!I42+[1]Attivo!I43</f>
        <v>801159850</v>
      </c>
      <c r="F32" s="11"/>
      <c r="G32" s="11"/>
    </row>
    <row r="33" spans="1:7" ht="12" x14ac:dyDescent="0.3">
      <c r="A33" s="12"/>
      <c r="B33" s="22" t="s">
        <v>41</v>
      </c>
      <c r="C33" s="15">
        <f>[1]Attivo!H45</f>
        <v>64805407960</v>
      </c>
      <c r="D33" s="16">
        <f>[1]Attivo!I45</f>
        <v>428269162</v>
      </c>
      <c r="F33" s="11"/>
      <c r="G33" s="11"/>
    </row>
    <row r="34" spans="1:7" ht="15" customHeight="1" x14ac:dyDescent="0.25">
      <c r="A34" s="23" t="s">
        <v>42</v>
      </c>
      <c r="B34" s="24"/>
      <c r="C34" s="25">
        <f>C3+C4+C10+C11+C15+C22+C23+C26+C27+C32</f>
        <v>1509185445488</v>
      </c>
      <c r="D34" s="26">
        <f>D3+D4+D10+D11+D15+D22+D23+D26+D27+D32</f>
        <v>14766619994</v>
      </c>
      <c r="F34" s="11"/>
      <c r="G34" s="11"/>
    </row>
    <row r="35" spans="1:7" ht="24" customHeight="1" x14ac:dyDescent="0.25">
      <c r="A35" s="27" t="s">
        <v>43</v>
      </c>
      <c r="B35" s="4"/>
      <c r="C35" s="28" t="str">
        <f>C2</f>
        <v>Balance at 31/10/2021</v>
      </c>
      <c r="D35" s="6" t="s">
        <v>2</v>
      </c>
      <c r="F35" s="11"/>
      <c r="G35" s="11"/>
    </row>
    <row r="36" spans="1:7" x14ac:dyDescent="0.25">
      <c r="A36" s="12" t="s">
        <v>3</v>
      </c>
      <c r="B36" s="17" t="s">
        <v>44</v>
      </c>
      <c r="C36" s="10">
        <f>[1]Passivo!H6</f>
        <v>236514502815</v>
      </c>
      <c r="D36" s="13">
        <f>[1]Passivo!I6</f>
        <v>1289121160</v>
      </c>
      <c r="F36" s="11"/>
      <c r="G36" s="11"/>
    </row>
    <row r="37" spans="1:7" ht="23" x14ac:dyDescent="0.25">
      <c r="A37" s="20" t="s">
        <v>5</v>
      </c>
      <c r="B37" s="8" t="s">
        <v>45</v>
      </c>
      <c r="C37" s="10">
        <f>[1]Passivo!H8</f>
        <v>422797219279</v>
      </c>
      <c r="D37" s="13">
        <f>[1]Passivo!I8</f>
        <v>14737150428</v>
      </c>
      <c r="F37" s="11"/>
      <c r="G37" s="11"/>
    </row>
    <row r="38" spans="1:7" x14ac:dyDescent="0.25">
      <c r="A38" s="12"/>
      <c r="B38" s="14" t="s">
        <v>46</v>
      </c>
      <c r="C38" s="15">
        <f>[1]Passivo!H9</f>
        <v>326898219279</v>
      </c>
      <c r="D38" s="16">
        <f>[1]Passivo!I9</f>
        <v>17854150428</v>
      </c>
      <c r="F38" s="11"/>
      <c r="G38" s="11"/>
    </row>
    <row r="39" spans="1:7" x14ac:dyDescent="0.25">
      <c r="A39" s="12"/>
      <c r="B39" s="14" t="s">
        <v>47</v>
      </c>
      <c r="C39" s="15">
        <f>[1]Passivo!H10</f>
        <v>95899000000</v>
      </c>
      <c r="D39" s="16">
        <f>[1]Passivo!I10</f>
        <v>-3117000000</v>
      </c>
      <c r="F39" s="11"/>
      <c r="G39" s="11"/>
    </row>
    <row r="40" spans="1:7" x14ac:dyDescent="0.25">
      <c r="A40" s="12"/>
      <c r="B40" s="14" t="s">
        <v>48</v>
      </c>
      <c r="C40" s="15">
        <f>[1]Passivo!H11</f>
        <v>0</v>
      </c>
      <c r="D40" s="15">
        <f>[1]Passivo!I11</f>
        <v>0</v>
      </c>
      <c r="F40" s="11"/>
      <c r="G40" s="11"/>
    </row>
    <row r="41" spans="1:7" x14ac:dyDescent="0.25">
      <c r="A41" s="12"/>
      <c r="B41" s="14" t="s">
        <v>21</v>
      </c>
      <c r="C41" s="15">
        <f>[1]Passivo!H12</f>
        <v>0</v>
      </c>
      <c r="D41" s="15">
        <f>[1]Passivo!I12</f>
        <v>0</v>
      </c>
      <c r="F41" s="11"/>
      <c r="G41" s="11"/>
    </row>
    <row r="42" spans="1:7" x14ac:dyDescent="0.25">
      <c r="A42" s="12"/>
      <c r="B42" s="14" t="s">
        <v>49</v>
      </c>
      <c r="C42" s="15">
        <f>[1]Passivo!H13</f>
        <v>0</v>
      </c>
      <c r="D42" s="15">
        <f>[1]Passivo!I13</f>
        <v>0</v>
      </c>
      <c r="F42" s="11"/>
      <c r="G42" s="11"/>
    </row>
    <row r="43" spans="1:7" x14ac:dyDescent="0.25">
      <c r="A43" s="12" t="s">
        <v>12</v>
      </c>
      <c r="B43" s="29" t="s">
        <v>50</v>
      </c>
      <c r="C43" s="10">
        <f>[1]Passivo!H14</f>
        <v>942032496</v>
      </c>
      <c r="D43" s="13">
        <f>[1]Passivo!I14</f>
        <v>554265450</v>
      </c>
      <c r="F43" s="11"/>
      <c r="G43" s="11"/>
    </row>
    <row r="44" spans="1:7" x14ac:dyDescent="0.25">
      <c r="A44" s="12" t="s">
        <v>14</v>
      </c>
      <c r="B44" s="17" t="s">
        <v>51</v>
      </c>
      <c r="C44" s="10">
        <f>[1]Passivo!H15</f>
        <v>113133283432</v>
      </c>
      <c r="D44" s="13">
        <f>[1]Passivo!I15</f>
        <v>-3917936219</v>
      </c>
      <c r="F44" s="11"/>
      <c r="G44" s="11"/>
    </row>
    <row r="45" spans="1:7" x14ac:dyDescent="0.25">
      <c r="A45" s="12"/>
      <c r="B45" s="14" t="s">
        <v>52</v>
      </c>
      <c r="C45" s="15">
        <f>[1]Passivo!H16</f>
        <v>95378109245</v>
      </c>
      <c r="D45" s="16">
        <f>[1]Passivo!I16</f>
        <v>-993522404</v>
      </c>
      <c r="F45" s="11"/>
      <c r="G45" s="11"/>
    </row>
    <row r="46" spans="1:7" ht="12" x14ac:dyDescent="0.3">
      <c r="A46" s="12"/>
      <c r="B46" s="30" t="s">
        <v>53</v>
      </c>
      <c r="C46" s="31">
        <f>[1]Passivo!H17</f>
        <v>85670870032</v>
      </c>
      <c r="D46" s="32">
        <f>[1]Passivo!I17</f>
        <v>-1040371301</v>
      </c>
      <c r="F46" s="11"/>
      <c r="G46" s="11"/>
    </row>
    <row r="47" spans="1:7" ht="12" x14ac:dyDescent="0.3">
      <c r="A47" s="12"/>
      <c r="B47" s="30" t="s">
        <v>54</v>
      </c>
      <c r="C47" s="31">
        <f>[1]Passivo!H18</f>
        <v>0</v>
      </c>
      <c r="D47" s="31">
        <f>[1]Passivo!I18</f>
        <v>0</v>
      </c>
      <c r="F47" s="11"/>
      <c r="G47" s="11"/>
    </row>
    <row r="48" spans="1:7" ht="12" x14ac:dyDescent="0.3">
      <c r="A48" s="12"/>
      <c r="B48" s="30" t="s">
        <v>55</v>
      </c>
      <c r="C48" s="31">
        <f>[1]Passivo!H19</f>
        <v>9707239213</v>
      </c>
      <c r="D48" s="32">
        <f>[1]Passivo!I19</f>
        <v>46848897</v>
      </c>
      <c r="F48" s="11"/>
      <c r="G48" s="11"/>
    </row>
    <row r="49" spans="1:7" x14ac:dyDescent="0.25">
      <c r="A49" s="12"/>
      <c r="B49" s="14" t="s">
        <v>56</v>
      </c>
      <c r="C49" s="15">
        <f>[1]Passivo!H20</f>
        <v>17755174187</v>
      </c>
      <c r="D49" s="16">
        <f>[1]Passivo!I20</f>
        <v>-2924413815</v>
      </c>
      <c r="F49" s="11"/>
      <c r="G49" s="11"/>
    </row>
    <row r="50" spans="1:7" x14ac:dyDescent="0.25">
      <c r="A50" s="12" t="s">
        <v>17</v>
      </c>
      <c r="B50" s="17" t="s">
        <v>57</v>
      </c>
      <c r="C50" s="10">
        <f>[1]Passivo!H21</f>
        <v>3715678487</v>
      </c>
      <c r="D50" s="13">
        <f>[1]Passivo!I21</f>
        <v>-4594622864</v>
      </c>
      <c r="F50" s="11"/>
      <c r="G50" s="11"/>
    </row>
    <row r="51" spans="1:7" x14ac:dyDescent="0.25">
      <c r="A51" s="12"/>
      <c r="B51" s="14" t="s">
        <v>58</v>
      </c>
      <c r="C51" s="15">
        <f>[1]Passivo!H22</f>
        <v>0</v>
      </c>
      <c r="D51" s="15">
        <f>[1]Passivo!I22</f>
        <v>0</v>
      </c>
      <c r="F51" s="11"/>
      <c r="G51" s="11"/>
    </row>
    <row r="52" spans="1:7" x14ac:dyDescent="0.25">
      <c r="A52" s="12"/>
      <c r="B52" s="14" t="s">
        <v>59</v>
      </c>
      <c r="C52" s="15">
        <f>[1]Passivo!H23</f>
        <v>3715678487</v>
      </c>
      <c r="D52" s="16">
        <f>[1]Passivo!I23</f>
        <v>-4594622864</v>
      </c>
      <c r="F52" s="11"/>
      <c r="G52" s="11"/>
    </row>
    <row r="53" spans="1:7" x14ac:dyDescent="0.25">
      <c r="A53" s="12" t="s">
        <v>25</v>
      </c>
      <c r="B53" s="17" t="s">
        <v>60</v>
      </c>
      <c r="C53" s="10">
        <f>[1]Passivo!H24</f>
        <v>520105217</v>
      </c>
      <c r="D53" s="13">
        <f>[1]Passivo!I24</f>
        <v>3323236</v>
      </c>
      <c r="F53" s="11"/>
      <c r="G53" s="11"/>
    </row>
    <row r="54" spans="1:7" x14ac:dyDescent="0.25">
      <c r="A54" s="12" t="s">
        <v>27</v>
      </c>
      <c r="B54" s="17" t="s">
        <v>61</v>
      </c>
      <c r="C54" s="10">
        <f>[1]Passivo!H28</f>
        <v>2501528</v>
      </c>
      <c r="D54" s="13">
        <f>[1]Passivo!I28</f>
        <v>93</v>
      </c>
      <c r="F54" s="11"/>
      <c r="G54" s="11"/>
    </row>
    <row r="55" spans="1:7" x14ac:dyDescent="0.25">
      <c r="A55" s="12"/>
      <c r="B55" s="14" t="s">
        <v>9</v>
      </c>
      <c r="C55" s="15">
        <f>[1]Passivo!H29</f>
        <v>2501528</v>
      </c>
      <c r="D55" s="16">
        <f>[1]Passivo!I29</f>
        <v>93</v>
      </c>
      <c r="F55" s="11"/>
      <c r="G55" s="11"/>
    </row>
    <row r="56" spans="1:7" x14ac:dyDescent="0.25">
      <c r="A56" s="12"/>
      <c r="B56" s="14" t="s">
        <v>59</v>
      </c>
      <c r="C56" s="15">
        <f>[1]Passivo!H30</f>
        <v>0</v>
      </c>
      <c r="D56" s="15">
        <f>[1]Passivo!I30</f>
        <v>0</v>
      </c>
      <c r="F56" s="11"/>
      <c r="G56" s="11"/>
    </row>
    <row r="57" spans="1:7" x14ac:dyDescent="0.25">
      <c r="A57" s="12" t="s">
        <v>31</v>
      </c>
      <c r="B57" s="17" t="s">
        <v>62</v>
      </c>
      <c r="C57" s="10">
        <f>[1]Passivo!H31</f>
        <v>25585578620</v>
      </c>
      <c r="D57" s="10">
        <f>[1]Passivo!I31</f>
        <v>0</v>
      </c>
      <c r="F57" s="11"/>
      <c r="G57" s="11"/>
    </row>
    <row r="58" spans="1:7" x14ac:dyDescent="0.25">
      <c r="A58" s="12" t="s">
        <v>33</v>
      </c>
      <c r="B58" s="17" t="s">
        <v>63</v>
      </c>
      <c r="C58" s="10">
        <f>[1]Passivo!H32</f>
        <v>519089791777</v>
      </c>
      <c r="D58" s="13">
        <f>[1]Passivo!I32</f>
        <v>5578785803</v>
      </c>
      <c r="F58" s="11"/>
      <c r="G58" s="11"/>
    </row>
    <row r="59" spans="1:7" x14ac:dyDescent="0.25">
      <c r="A59" s="12"/>
      <c r="B59" s="14" t="s">
        <v>64</v>
      </c>
      <c r="C59" s="15">
        <f>[1]Passivo!H33</f>
        <v>0</v>
      </c>
      <c r="D59" s="15">
        <f>[1]Passivo!I33</f>
        <v>0</v>
      </c>
      <c r="F59" s="11"/>
      <c r="G59" s="11"/>
    </row>
    <row r="60" spans="1:7" x14ac:dyDescent="0.25">
      <c r="A60" s="12"/>
      <c r="B60" s="14" t="s">
        <v>65</v>
      </c>
      <c r="C60" s="15">
        <f>[1]Passivo!H34</f>
        <v>0</v>
      </c>
      <c r="D60" s="15">
        <f>[1]Passivo!I34</f>
        <v>0</v>
      </c>
      <c r="F60" s="11"/>
      <c r="G60" s="11"/>
    </row>
    <row r="61" spans="1:7" x14ac:dyDescent="0.25">
      <c r="A61" s="12"/>
      <c r="B61" s="14" t="s">
        <v>66</v>
      </c>
      <c r="C61" s="15">
        <f>[1]Passivo!H35</f>
        <v>519089791777</v>
      </c>
      <c r="D61" s="16">
        <f>[1]Passivo!I35</f>
        <v>5578785803</v>
      </c>
      <c r="F61" s="11"/>
      <c r="G61" s="11"/>
    </row>
    <row r="62" spans="1:7" x14ac:dyDescent="0.25">
      <c r="A62" s="12" t="s">
        <v>39</v>
      </c>
      <c r="B62" s="17" t="s">
        <v>67</v>
      </c>
      <c r="C62" s="33">
        <f>[1]Passivo!H37+[1]Passivo!H51-[1]Attivo!H51+[1]Passivo!H36+[1]Passivo!H41+[1]Passivo!H45+[1]Passivo!H50</f>
        <v>51657983771</v>
      </c>
      <c r="D62" s="13">
        <f>[1]Passivo!I37+[1]Passivo!I51-[1]Attivo!I51+[1]Passivo!I36+[1]Passivo!I41+[1]Passivo!I45+[1]Passivo!I50</f>
        <v>1116532907</v>
      </c>
      <c r="F62" s="11"/>
      <c r="G62" s="11"/>
    </row>
    <row r="63" spans="1:7" x14ac:dyDescent="0.25">
      <c r="A63" s="12" t="s">
        <v>68</v>
      </c>
      <c r="B63" s="17" t="s">
        <v>69</v>
      </c>
      <c r="C63" s="10">
        <f>[1]Passivo!H44</f>
        <v>108922682327</v>
      </c>
      <c r="D63" s="10">
        <f>[1]Passivo!I44</f>
        <v>0</v>
      </c>
      <c r="F63" s="11"/>
      <c r="G63" s="11"/>
    </row>
    <row r="64" spans="1:7" x14ac:dyDescent="0.25">
      <c r="A64" s="12" t="s">
        <v>70</v>
      </c>
      <c r="B64" s="17" t="s">
        <v>71</v>
      </c>
      <c r="C64" s="10">
        <f>[1]Passivo!H46</f>
        <v>26304085739</v>
      </c>
      <c r="D64" s="10">
        <f>[1]Passivo!I46</f>
        <v>0</v>
      </c>
      <c r="F64" s="11"/>
      <c r="G64" s="11"/>
    </row>
    <row r="65" spans="1:8" x14ac:dyDescent="0.25">
      <c r="A65" s="12"/>
      <c r="B65" s="14" t="s">
        <v>72</v>
      </c>
      <c r="C65" s="15">
        <f>[1]Passivo!H47</f>
        <v>7500000000</v>
      </c>
      <c r="D65" s="15">
        <f>[1]Passivo!I47</f>
        <v>0</v>
      </c>
      <c r="F65" s="11"/>
      <c r="G65" s="11"/>
    </row>
    <row r="66" spans="1:8" x14ac:dyDescent="0.25">
      <c r="A66" s="12"/>
      <c r="B66" s="14" t="s">
        <v>73</v>
      </c>
      <c r="C66" s="15">
        <f>[1]Passivo!H48</f>
        <v>11064574818</v>
      </c>
      <c r="D66" s="15">
        <f>[1]Passivo!I48</f>
        <v>0</v>
      </c>
      <c r="F66" s="11"/>
      <c r="G66" s="11"/>
    </row>
    <row r="67" spans="1:8" x14ac:dyDescent="0.25">
      <c r="A67" s="12"/>
      <c r="B67" s="14" t="s">
        <v>74</v>
      </c>
      <c r="C67" s="15">
        <f>[1]Passivo!H49</f>
        <v>7739510921</v>
      </c>
      <c r="D67" s="15">
        <f>[1]Passivo!I49</f>
        <v>0</v>
      </c>
      <c r="F67" s="11"/>
      <c r="G67" s="11"/>
    </row>
    <row r="68" spans="1:8" ht="15" customHeight="1" x14ac:dyDescent="0.25">
      <c r="A68" s="23" t="s">
        <v>75</v>
      </c>
      <c r="B68" s="24"/>
      <c r="C68" s="25">
        <f>C36+C37+C43+C44+C50+C53+C54+C57+C58+C62+C63+C64</f>
        <v>1509185445488</v>
      </c>
      <c r="D68" s="26">
        <f>D36+D37+D43+D44+D50+D53+D54+D57+D58+D62+D63+D64</f>
        <v>14766619994</v>
      </c>
      <c r="F68" s="11"/>
      <c r="G68" s="11"/>
    </row>
    <row r="69" spans="1:8" ht="12" customHeight="1" x14ac:dyDescent="0.25"/>
    <row r="70" spans="1:8" ht="12" customHeight="1" x14ac:dyDescent="0.35">
      <c r="A70" s="34"/>
    </row>
    <row r="71" spans="1:8" ht="12" customHeight="1" x14ac:dyDescent="0.35">
      <c r="A71" s="34"/>
      <c r="B71" s="35"/>
      <c r="C71" s="35"/>
      <c r="D71" s="35"/>
      <c r="E71" s="35"/>
      <c r="F71" s="35"/>
      <c r="G71" s="35"/>
      <c r="H71" s="35"/>
    </row>
    <row r="72" spans="1:8" ht="12" customHeight="1" x14ac:dyDescent="0.25">
      <c r="A72" s="36"/>
    </row>
    <row r="73" spans="1:8" ht="12" customHeight="1" x14ac:dyDescent="0.25">
      <c r="A73" s="36"/>
    </row>
    <row r="74" spans="1:8" ht="12.5" x14ac:dyDescent="0.25">
      <c r="A74" s="36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La monaca</dc:creator>
  <cp:lastModifiedBy>Giovanni La monaca</cp:lastModifiedBy>
  <dcterms:created xsi:type="dcterms:W3CDTF">2021-12-03T13:07:03Z</dcterms:created>
  <dcterms:modified xsi:type="dcterms:W3CDTF">2021-12-03T13:08:23Z</dcterms:modified>
</cp:coreProperties>
</file>