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00 Mod 2ContGen e report c_economico\Mod 2CONTGEN\situazioni pubblicate nel sito web BI\2021\"/>
    </mc:Choice>
  </mc:AlternateContent>
  <bookViews>
    <workbookView xWindow="0" yWindow="0" windowWidth="19200" windowHeight="6470"/>
  </bookViews>
  <sheets>
    <sheet name="IT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D68" i="1" s="1"/>
  <c r="C36" i="1"/>
  <c r="C68" i="1" s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C34" i="1" s="1"/>
  <c r="D3" i="1"/>
  <c r="D34" i="1" s="1"/>
  <c r="C3" i="1"/>
  <c r="C2" i="1"/>
  <c r="C35" i="1" s="1"/>
</calcChain>
</file>

<file path=xl/sharedStrings.xml><?xml version="1.0" encoding="utf-8"?>
<sst xmlns="http://schemas.openxmlformats.org/spreadsheetml/2006/main" count="92" uniqueCount="77">
  <si>
    <t>importi in euro</t>
  </si>
  <si>
    <t>ATTIVO</t>
  </si>
  <si>
    <t>variazioni rispetto al mese precedente</t>
  </si>
  <si>
    <t>a</t>
  </si>
  <si>
    <t>ORO E CREDITI IN ORO</t>
  </si>
  <si>
    <t>b</t>
  </si>
  <si>
    <t>ATTIVITA' IN VALUTA ESTERA VERSO NON RESIDENTI NELL'AREA EURO</t>
  </si>
  <si>
    <t xml:space="preserve">             crediti verso l'FMI</t>
  </si>
  <si>
    <t xml:space="preserve">             titoli</t>
  </si>
  <si>
    <t xml:space="preserve">             conti correnti e depositi</t>
  </si>
  <si>
    <t xml:space="preserve">             operazioni temporanee</t>
  </si>
  <si>
    <t xml:space="preserve">             altre attività</t>
  </si>
  <si>
    <t>c</t>
  </si>
  <si>
    <t>ATTIVITA' IN VALUTA ESTERA VERSO RESIDENTI NELL'AREA EURO</t>
  </si>
  <si>
    <t>d</t>
  </si>
  <si>
    <t>CREDITI VERSO NON RESIDENTI NELL'AREA EURO</t>
  </si>
  <si>
    <t xml:space="preserve">             crediti verso banche centrali dell'UE non rientranti nell'area euro</t>
  </si>
  <si>
    <t xml:space="preserve">             altri crediti</t>
  </si>
  <si>
    <t>e</t>
  </si>
  <si>
    <t>RIFINANZIAMENTO A ISTITUZIONI CREDITIZIE DELL'AREA EURO RELATIVO A OPERAZIONI DI POLITICA MONETARIA</t>
  </si>
  <si>
    <t xml:space="preserve">             operazioni di rifinanziamento principali</t>
  </si>
  <si>
    <t xml:space="preserve">             operazioni di rifinanziamento a più lungo termine</t>
  </si>
  <si>
    <r>
      <t xml:space="preserve">             operazioni temporanee di </t>
    </r>
    <r>
      <rPr>
        <i/>
        <sz val="9"/>
        <rFont val="Arial"/>
        <family val="2"/>
      </rPr>
      <t>fine-tuning</t>
    </r>
  </si>
  <si>
    <t xml:space="preserve">             operazioni temporanee di tipo strutturale</t>
  </si>
  <si>
    <t xml:space="preserve">             operazioni di rifinanziamento marginale</t>
  </si>
  <si>
    <t xml:space="preserve">             crediti connessi a richieste di margini</t>
  </si>
  <si>
    <t>f</t>
  </si>
  <si>
    <t>ALTRI CREDITI VERSO ISTITUZIONI CREDITIZIE DELL'AREA EURO</t>
  </si>
  <si>
    <t>g</t>
  </si>
  <si>
    <t>TITOLI EMESSI DA RESIDENTI NELL'AREA EURO</t>
  </si>
  <si>
    <t xml:space="preserve">             titoli detenuti per finalità di politica monetaria</t>
  </si>
  <si>
    <t xml:space="preserve">             altri titoli</t>
  </si>
  <si>
    <t>h</t>
  </si>
  <si>
    <t>CREDITI VERSO LA PUBBLICA AMMINISTRAZIONE</t>
  </si>
  <si>
    <t>i</t>
  </si>
  <si>
    <t>RAPPORTI CON LA BCE E CON LE ALTRE BANCHE CENTRALI DELL'AREA EURO</t>
  </si>
  <si>
    <t xml:space="preserve">             partecipazione al capitale della BCE</t>
  </si>
  <si>
    <t xml:space="preserve">             crediti equivalenti al trasferimento delle riserve alla BCE</t>
  </si>
  <si>
    <t xml:space="preserve">             crediti netti derivanti dall'allocazione delle banconote in euro all'interno dell'Eurosistema</t>
  </si>
  <si>
    <t xml:space="preserve">             altri crediti nell'ambito dell'Eurosistema (netti)</t>
  </si>
  <si>
    <t>l</t>
  </si>
  <si>
    <t>ALTRE ATTIVITA'</t>
  </si>
  <si>
    <r>
      <t xml:space="preserve">di cui: </t>
    </r>
    <r>
      <rPr>
        <sz val="9"/>
        <rFont val="Arial"/>
        <family val="2"/>
      </rPr>
      <t>attività finanziarie a fronte di riserve, accantonamenti e fondi</t>
    </r>
  </si>
  <si>
    <t>Totale attivo</t>
  </si>
  <si>
    <t>PASSIVO</t>
  </si>
  <si>
    <t>BANCONOTE IN CIRCOLAZIONE</t>
  </si>
  <si>
    <t>PASSIVITA' VERSO ISTITUZIONI CREDITIZIE DELL'AREA EURO RELATIVE A OPERAZIONI DI POLITICA MONETARIA</t>
  </si>
  <si>
    <t xml:space="preserve">             conti correnti (inclusa riserva obbligatoria)</t>
  </si>
  <si>
    <r>
      <t xml:space="preserve">             depositi </t>
    </r>
    <r>
      <rPr>
        <i/>
        <sz val="9"/>
        <rFont val="Arial"/>
        <family val="2"/>
      </rPr>
      <t>overnight</t>
    </r>
  </si>
  <si>
    <t xml:space="preserve">             depositi a tempo determinato</t>
  </si>
  <si>
    <t xml:space="preserve">             depositi relativi a richieste di margini</t>
  </si>
  <si>
    <t>ALTRE PASSIVITA' VERSO ISTITUZIONI CREDITIZIE DELL'AREA EURO</t>
  </si>
  <si>
    <t>PASSIVITA' VERSO ALTRI RESIDENTI NELL'AREA EURO</t>
  </si>
  <si>
    <t xml:space="preserve">             Pubblica amministrazione</t>
  </si>
  <si>
    <t xml:space="preserve">                          disponibilità del Tesoro per il servizio di tesoreria</t>
  </si>
  <si>
    <t xml:space="preserve">                          fondo per l'ammortamento dei titoli di Stato</t>
  </si>
  <si>
    <t xml:space="preserve">                          altre passività</t>
  </si>
  <si>
    <t xml:space="preserve">             altre controparti</t>
  </si>
  <si>
    <t>PASSIVITA' VERSO NON RESIDENTI NELL'AREA EURO</t>
  </si>
  <si>
    <t xml:space="preserve">             debiti verso banche centrali dell'UE non rientranti nell'area euro</t>
  </si>
  <si>
    <t xml:space="preserve">             altre passività</t>
  </si>
  <si>
    <t>PASSIVITA' IN VALUTA ESTERA VERSO RESIDENTI NELL'AREA EURO</t>
  </si>
  <si>
    <t>PASSIVITA' IN VALUTA ESTERA VERSO NON RESIDENTI NELL'AREA EURO</t>
  </si>
  <si>
    <t xml:space="preserve">             depositi e conti correnti</t>
  </si>
  <si>
    <t>ASSEGNAZIONI DI DSP DA PARTE DELL'FMI</t>
  </si>
  <si>
    <r>
      <t xml:space="preserve">             passività per </t>
    </r>
    <r>
      <rPr>
        <i/>
        <sz val="9"/>
        <rFont val="Arial"/>
        <family val="2"/>
      </rPr>
      <t>promissory-notes</t>
    </r>
    <r>
      <rPr>
        <sz val="9"/>
        <rFont val="Arial"/>
        <family val="2"/>
      </rPr>
      <t xml:space="preserve"> a fronte dell'emissione di certificati di debito della BCE</t>
    </r>
  </si>
  <si>
    <t xml:space="preserve">             passività nette derivanti dall'allocazione delle banconote in euro all'interno dell'Eurosistema</t>
  </si>
  <si>
    <t xml:space="preserve">             altre passività nell'ambito dell'Eurosistema (nette)</t>
  </si>
  <si>
    <t>ALTRE PASSIVITA'</t>
  </si>
  <si>
    <t>m</t>
  </si>
  <si>
    <t>CONTI DI RIVALUTAZIONE</t>
  </si>
  <si>
    <t>n</t>
  </si>
  <si>
    <t>CAPITALE E RISERVE</t>
  </si>
  <si>
    <t xml:space="preserve">             capitale sociale</t>
  </si>
  <si>
    <t xml:space="preserve">             riserve ordinaria e straordinaria</t>
  </si>
  <si>
    <t xml:space="preserve">             altre riserve</t>
  </si>
  <si>
    <t>Totale passivo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</si>
</sst>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#,##0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Times New Roman"/>
      <family val="1"/>
    </font>
    <font>
      <i/>
      <sz val="9"/>
      <name val="Arial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9"/>
      </patternFill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/>
    <xf numFmtId="0" fontId="3" fillId="0" borderId="0" xfId="1" applyFont="1"/>
    <xf numFmtId="49" fontId="4" fillId="2" borderId="1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1" applyFont="1" applyBorder="1"/>
    <xf numFmtId="49" fontId="4" fillId="3" borderId="5" xfId="1" applyNumberFormat="1" applyFont="1" applyFill="1" applyBorder="1" applyAlignment="1">
      <alignment horizontal="left" vertical="center" wrapText="1"/>
    </xf>
    <xf numFmtId="164" fontId="7" fillId="0" borderId="6" xfId="2" applyNumberFormat="1" applyFont="1" applyBorder="1"/>
    <xf numFmtId="164" fontId="7" fillId="0" borderId="7" xfId="2" applyNumberFormat="1" applyFont="1" applyBorder="1"/>
    <xf numFmtId="0" fontId="5" fillId="0" borderId="8" xfId="1" applyFont="1" applyBorder="1"/>
    <xf numFmtId="165" fontId="7" fillId="0" borderId="7" xfId="2" applyNumberFormat="1" applyFont="1" applyBorder="1"/>
    <xf numFmtId="0" fontId="8" fillId="0" borderId="5" xfId="2" applyFont="1" applyBorder="1"/>
    <xf numFmtId="164" fontId="8" fillId="0" borderId="7" xfId="2" applyNumberFormat="1" applyFont="1" applyBorder="1"/>
    <xf numFmtId="165" fontId="8" fillId="0" borderId="7" xfId="2" applyNumberFormat="1" applyFont="1" applyBorder="1"/>
    <xf numFmtId="0" fontId="9" fillId="0" borderId="0" xfId="0" applyFont="1" applyAlignment="1">
      <alignment horizontal="right"/>
    </xf>
    <xf numFmtId="0" fontId="7" fillId="0" borderId="5" xfId="2" applyFont="1" applyBorder="1"/>
    <xf numFmtId="0" fontId="8" fillId="0" borderId="5" xfId="2" applyFont="1" applyFill="1" applyBorder="1"/>
    <xf numFmtId="0" fontId="5" fillId="0" borderId="8" xfId="1" applyFont="1" applyBorder="1" applyAlignment="1">
      <alignment vertical="top"/>
    </xf>
    <xf numFmtId="164" fontId="7" fillId="0" borderId="7" xfId="3" applyFont="1" applyBorder="1"/>
    <xf numFmtId="49" fontId="10" fillId="0" borderId="5" xfId="2" applyNumberFormat="1" applyFont="1" applyBorder="1" applyAlignment="1">
      <alignment horizontal="left"/>
    </xf>
    <xf numFmtId="0" fontId="5" fillId="0" borderId="1" xfId="1" applyFont="1" applyBorder="1"/>
    <xf numFmtId="49" fontId="4" fillId="3" borderId="2" xfId="1" applyNumberFormat="1" applyFont="1" applyFill="1" applyBorder="1" applyAlignment="1">
      <alignment horizontal="left" vertical="center"/>
    </xf>
    <xf numFmtId="164" fontId="7" fillId="0" borderId="9" xfId="2" applyNumberFormat="1" applyFont="1" applyBorder="1"/>
    <xf numFmtId="165" fontId="7" fillId="0" borderId="9" xfId="2" applyNumberFormat="1" applyFont="1" applyBorder="1"/>
    <xf numFmtId="49" fontId="4" fillId="2" borderId="9" xfId="1" applyNumberFormat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center" vertical="center" wrapText="1"/>
    </xf>
    <xf numFmtId="0" fontId="7" fillId="0" borderId="5" xfId="1" applyFont="1" applyBorder="1"/>
    <xf numFmtId="0" fontId="10" fillId="0" borderId="5" xfId="2" applyFont="1" applyBorder="1"/>
    <xf numFmtId="164" fontId="10" fillId="0" borderId="7" xfId="2" applyNumberFormat="1" applyFont="1" applyBorder="1"/>
    <xf numFmtId="165" fontId="10" fillId="0" borderId="7" xfId="2" applyNumberFormat="1" applyFont="1" applyBorder="1"/>
    <xf numFmtId="164" fontId="7" fillId="0" borderId="7" xfId="2" applyNumberFormat="1" applyFont="1" applyFill="1" applyBorder="1"/>
    <xf numFmtId="0" fontId="11" fillId="0" borderId="0" xfId="2" applyFont="1"/>
    <xf numFmtId="0" fontId="11" fillId="0" borderId="0" xfId="0" applyFont="1"/>
  </cellXfs>
  <cellStyles count="4">
    <cellStyle name="Migliaia [0] 2" xfId="3"/>
    <cellStyle name="Normale" xfId="0" builtinId="0"/>
    <cellStyle name="Normale 2" xfId="2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%20Mod%202ContGen%20e%20report%20c_economico/Mod%202CONTGEN/2contgen%202021/MEF%20periodo%20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da modificare"/>
      <sheetName val="ATTmese prec"/>
      <sheetName val="PASSmese prec"/>
      <sheetName val="SAP_2CGdecimal"/>
      <sheetName val="SAP_2CGarr"/>
      <sheetName val="Attivo arr"/>
      <sheetName val="Passivo arr"/>
      <sheetName val="Controlli"/>
      <sheetName val="Quadratura BILVER"/>
      <sheetName val="totali add_accr"/>
      <sheetName val="Attivo"/>
      <sheetName val="Passivo"/>
      <sheetName val="Leggi qua"/>
      <sheetName val="Attivo x CAD"/>
      <sheetName val="Passivo x CAD"/>
      <sheetName val="ITA"/>
      <sheetName val="ENG"/>
    </sheetNames>
    <sheetDataSet>
      <sheetData sheetId="0">
        <row r="6">
          <cell r="B6" t="str">
            <v>30 NOVEMBRE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H6">
            <v>117473903193</v>
          </cell>
          <cell r="I6">
            <v>0</v>
          </cell>
        </row>
        <row r="7">
          <cell r="H7">
            <v>72768101121</v>
          </cell>
          <cell r="I7">
            <v>205187003</v>
          </cell>
        </row>
        <row r="8">
          <cell r="H8">
            <v>30598830368</v>
          </cell>
          <cell r="I8">
            <v>-20179407</v>
          </cell>
        </row>
        <row r="9">
          <cell r="H9">
            <v>37107477552</v>
          </cell>
          <cell r="I9">
            <v>736106023</v>
          </cell>
        </row>
        <row r="10">
          <cell r="H10">
            <v>5058014695</v>
          </cell>
          <cell r="I10">
            <v>-328010539</v>
          </cell>
        </row>
        <row r="11">
          <cell r="H11">
            <v>0</v>
          </cell>
          <cell r="I11">
            <v>-182499695</v>
          </cell>
        </row>
        <row r="12">
          <cell r="H12">
            <v>3778506</v>
          </cell>
          <cell r="I12">
            <v>-229379</v>
          </cell>
        </row>
        <row r="13">
          <cell r="H13">
            <v>1046265310</v>
          </cell>
          <cell r="I13">
            <v>-196474171</v>
          </cell>
        </row>
        <row r="20">
          <cell r="H20">
            <v>1698527431</v>
          </cell>
          <cell r="I20">
            <v>-204133283</v>
          </cell>
        </row>
        <row r="21">
          <cell r="H21">
            <v>0</v>
          </cell>
          <cell r="I21">
            <v>0</v>
          </cell>
        </row>
        <row r="22">
          <cell r="H22">
            <v>1593533006</v>
          </cell>
          <cell r="I22">
            <v>3643218</v>
          </cell>
        </row>
        <row r="23">
          <cell r="H23">
            <v>104994425</v>
          </cell>
          <cell r="I23">
            <v>-207776501</v>
          </cell>
        </row>
        <row r="25">
          <cell r="H25">
            <v>448761080000</v>
          </cell>
          <cell r="I25">
            <v>30000000</v>
          </cell>
        </row>
        <row r="26">
          <cell r="H26">
            <v>34000000</v>
          </cell>
          <cell r="I26">
            <v>20000000</v>
          </cell>
        </row>
        <row r="27">
          <cell r="H27">
            <v>448727080000</v>
          </cell>
          <cell r="I27">
            <v>10000000</v>
          </cell>
        </row>
        <row r="28">
          <cell r="H28">
            <v>0</v>
          </cell>
          <cell r="I28">
            <v>0</v>
          </cell>
        </row>
        <row r="29">
          <cell r="H29">
            <v>0</v>
          </cell>
          <cell r="I29">
            <v>0</v>
          </cell>
        </row>
        <row r="30"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  <row r="32">
          <cell r="H32">
            <v>697408313</v>
          </cell>
          <cell r="I32">
            <v>-270778784</v>
          </cell>
        </row>
        <row r="33">
          <cell r="H33">
            <v>726240063059</v>
          </cell>
          <cell r="I33">
            <v>7323347383</v>
          </cell>
        </row>
        <row r="34">
          <cell r="H34">
            <v>660491997688</v>
          </cell>
          <cell r="I34">
            <v>6478705497</v>
          </cell>
        </row>
        <row r="35">
          <cell r="H35">
            <v>65748065371</v>
          </cell>
          <cell r="I35">
            <v>844641886</v>
          </cell>
        </row>
        <row r="36">
          <cell r="H36">
            <v>13439608106</v>
          </cell>
          <cell r="I36">
            <v>0</v>
          </cell>
        </row>
        <row r="37">
          <cell r="H37">
            <v>59552949304</v>
          </cell>
          <cell r="I37">
            <v>432250715</v>
          </cell>
        </row>
        <row r="38">
          <cell r="H38">
            <v>1302335214</v>
          </cell>
          <cell r="I38">
            <v>0</v>
          </cell>
        </row>
        <row r="39">
          <cell r="H39">
            <v>6853825810</v>
          </cell>
          <cell r="I39">
            <v>0</v>
          </cell>
        </row>
        <row r="40">
          <cell r="H40">
            <v>51396788280</v>
          </cell>
          <cell r="I40">
            <v>432250715</v>
          </cell>
        </row>
        <row r="41">
          <cell r="H41">
            <v>0</v>
          </cell>
          <cell r="I41">
            <v>0</v>
          </cell>
        </row>
        <row r="42">
          <cell r="H42">
            <v>955</v>
          </cell>
          <cell r="I42">
            <v>0</v>
          </cell>
        </row>
        <row r="43">
          <cell r="H43">
            <v>74299953377</v>
          </cell>
          <cell r="I43">
            <v>-526984182</v>
          </cell>
        </row>
        <row r="45">
          <cell r="H45">
            <v>65113273058</v>
          </cell>
          <cell r="I45">
            <v>307865098</v>
          </cell>
        </row>
        <row r="51">
          <cell r="H51">
            <v>5320531338</v>
          </cell>
          <cell r="I51">
            <v>215924688</v>
          </cell>
        </row>
      </sheetData>
      <sheetData sheetId="11">
        <row r="6">
          <cell r="H6">
            <v>237456805370</v>
          </cell>
          <cell r="I6">
            <v>942302555</v>
          </cell>
        </row>
        <row r="8">
          <cell r="H8">
            <v>427808105859</v>
          </cell>
          <cell r="I8">
            <v>5010886580</v>
          </cell>
        </row>
        <row r="9">
          <cell r="H9">
            <v>322383105859</v>
          </cell>
          <cell r="I9">
            <v>-4515113420</v>
          </cell>
        </row>
        <row r="10">
          <cell r="H10">
            <v>105425000000</v>
          </cell>
          <cell r="I10">
            <v>9526000000</v>
          </cell>
        </row>
        <row r="11">
          <cell r="H11">
            <v>0</v>
          </cell>
          <cell r="I11">
            <v>0</v>
          </cell>
        </row>
        <row r="12">
          <cell r="H12">
            <v>0</v>
          </cell>
          <cell r="I12">
            <v>0</v>
          </cell>
        </row>
        <row r="13">
          <cell r="H13">
            <v>0</v>
          </cell>
          <cell r="I13">
            <v>0</v>
          </cell>
        </row>
        <row r="14">
          <cell r="H14">
            <v>684249686</v>
          </cell>
          <cell r="I14">
            <v>-257782810</v>
          </cell>
        </row>
        <row r="15">
          <cell r="H15">
            <v>87515227119</v>
          </cell>
          <cell r="I15">
            <v>-25618056313</v>
          </cell>
        </row>
        <row r="16">
          <cell r="H16">
            <v>68912731062</v>
          </cell>
          <cell r="I16">
            <v>-26465378183</v>
          </cell>
        </row>
        <row r="17">
          <cell r="H17">
            <v>60510658427</v>
          </cell>
          <cell r="I17">
            <v>-25160211605</v>
          </cell>
        </row>
        <row r="18">
          <cell r="H18">
            <v>0</v>
          </cell>
          <cell r="I18">
            <v>0</v>
          </cell>
        </row>
        <row r="19">
          <cell r="H19">
            <v>8402072635</v>
          </cell>
          <cell r="I19">
            <v>-1305166578</v>
          </cell>
        </row>
        <row r="20">
          <cell r="H20">
            <v>18602496057</v>
          </cell>
          <cell r="I20">
            <v>847321870</v>
          </cell>
        </row>
        <row r="21">
          <cell r="H21">
            <v>3505431604</v>
          </cell>
          <cell r="I21">
            <v>-210246883</v>
          </cell>
        </row>
        <row r="22">
          <cell r="H22">
            <v>0</v>
          </cell>
          <cell r="I22">
            <v>0</v>
          </cell>
        </row>
        <row r="23">
          <cell r="H23">
            <v>3505431604</v>
          </cell>
          <cell r="I23">
            <v>-210246883</v>
          </cell>
        </row>
        <row r="24">
          <cell r="H24">
            <v>500520329</v>
          </cell>
          <cell r="I24">
            <v>-19584888</v>
          </cell>
        </row>
        <row r="28">
          <cell r="H28">
            <v>2501624</v>
          </cell>
          <cell r="I28">
            <v>96</v>
          </cell>
        </row>
        <row r="29">
          <cell r="H29">
            <v>2501624</v>
          </cell>
          <cell r="I29">
            <v>96</v>
          </cell>
        </row>
        <row r="30">
          <cell r="H30">
            <v>0</v>
          </cell>
          <cell r="I30">
            <v>0</v>
          </cell>
        </row>
        <row r="31">
          <cell r="H31">
            <v>25585578620</v>
          </cell>
          <cell r="I31">
            <v>0</v>
          </cell>
        </row>
        <row r="32">
          <cell r="H32">
            <v>544914380659</v>
          </cell>
          <cell r="I32">
            <v>25824588882</v>
          </cell>
        </row>
        <row r="33">
          <cell r="H33">
            <v>0</v>
          </cell>
          <cell r="I33">
            <v>0</v>
          </cell>
        </row>
        <row r="34">
          <cell r="H34">
            <v>0</v>
          </cell>
          <cell r="I34">
            <v>0</v>
          </cell>
        </row>
        <row r="35">
          <cell r="H35">
            <v>544914380659</v>
          </cell>
          <cell r="I35">
            <v>25824588882</v>
          </cell>
        </row>
        <row r="36">
          <cell r="H36">
            <v>201765</v>
          </cell>
          <cell r="I36">
            <v>-976211</v>
          </cell>
        </row>
        <row r="37">
          <cell r="H37">
            <v>7047762249</v>
          </cell>
          <cell r="I37">
            <v>125223821</v>
          </cell>
        </row>
        <row r="41">
          <cell r="H41">
            <v>7489836973</v>
          </cell>
          <cell r="I41">
            <v>0</v>
          </cell>
        </row>
        <row r="44">
          <cell r="H44">
            <v>108922682327</v>
          </cell>
          <cell r="I44">
            <v>0</v>
          </cell>
        </row>
        <row r="45">
          <cell r="H45">
            <v>30713675075</v>
          </cell>
          <cell r="I45">
            <v>0</v>
          </cell>
        </row>
        <row r="46">
          <cell r="H46">
            <v>26304085739</v>
          </cell>
          <cell r="I46">
            <v>0</v>
          </cell>
        </row>
        <row r="47">
          <cell r="H47">
            <v>7500000000</v>
          </cell>
          <cell r="I47">
            <v>0</v>
          </cell>
        </row>
        <row r="48">
          <cell r="H48">
            <v>11064574818</v>
          </cell>
          <cell r="I48">
            <v>0</v>
          </cell>
        </row>
        <row r="49">
          <cell r="H49">
            <v>7739510921</v>
          </cell>
          <cell r="I49">
            <v>0</v>
          </cell>
        </row>
        <row r="50">
          <cell r="H50">
            <v>0</v>
          </cell>
          <cell r="I50">
            <v>0</v>
          </cell>
        </row>
        <row r="51">
          <cell r="H51">
            <v>12847346509</v>
          </cell>
          <cell r="I51">
            <v>1211984540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zoomScale="120" zoomScaleNormal="120" workbookViewId="0">
      <selection activeCell="C68" sqref="C68"/>
    </sheetView>
  </sheetViews>
  <sheetFormatPr defaultColWidth="9.1796875" defaultRowHeight="11.5" x14ac:dyDescent="0.25"/>
  <cols>
    <col min="1" max="1" width="2.7265625" style="1" customWidth="1"/>
    <col min="2" max="2" width="75.7265625" style="1" customWidth="1"/>
    <col min="3" max="4" width="17.54296875" style="1" customWidth="1"/>
    <col min="5" max="16384" width="9.1796875" style="1"/>
  </cols>
  <sheetData>
    <row r="1" spans="1:6" ht="12" x14ac:dyDescent="0.3">
      <c r="D1" s="2" t="s">
        <v>0</v>
      </c>
    </row>
    <row r="2" spans="1:6" ht="24" customHeight="1" x14ac:dyDescent="0.25">
      <c r="A2" s="3" t="s">
        <v>1</v>
      </c>
      <c r="B2" s="4"/>
      <c r="C2" s="5" t="str">
        <f>"Saldi al "&amp;TEXT('[1]date da modificare'!B6,"gg/mm/aaaa")</f>
        <v>Saldi al 30/11/2021</v>
      </c>
      <c r="D2" s="6" t="s">
        <v>2</v>
      </c>
    </row>
    <row r="3" spans="1:6" x14ac:dyDescent="0.25">
      <c r="A3" s="7" t="s">
        <v>3</v>
      </c>
      <c r="B3" s="8" t="s">
        <v>4</v>
      </c>
      <c r="C3" s="9">
        <f>[1]Attivo!H6</f>
        <v>117473903193</v>
      </c>
      <c r="D3" s="10">
        <f>[1]Attivo!I6</f>
        <v>0</v>
      </c>
    </row>
    <row r="4" spans="1:6" x14ac:dyDescent="0.25">
      <c r="A4" s="11" t="s">
        <v>5</v>
      </c>
      <c r="B4" s="8" t="s">
        <v>6</v>
      </c>
      <c r="C4" s="10">
        <f>[1]Attivo!H7</f>
        <v>72768101121</v>
      </c>
      <c r="D4" s="12">
        <f>[1]Attivo!I7</f>
        <v>205187003</v>
      </c>
    </row>
    <row r="5" spans="1:6" x14ac:dyDescent="0.25">
      <c r="A5" s="11"/>
      <c r="B5" s="13" t="s">
        <v>7</v>
      </c>
      <c r="C5" s="14">
        <f>[1]Attivo!H8</f>
        <v>30598830368</v>
      </c>
      <c r="D5" s="15">
        <f>[1]Attivo!I8</f>
        <v>-20179407</v>
      </c>
    </row>
    <row r="6" spans="1:6" x14ac:dyDescent="0.25">
      <c r="A6" s="11"/>
      <c r="B6" s="13" t="s">
        <v>8</v>
      </c>
      <c r="C6" s="14">
        <f>[1]Attivo!H9</f>
        <v>37107477552</v>
      </c>
      <c r="D6" s="15">
        <f>[1]Attivo!I9</f>
        <v>736106023</v>
      </c>
    </row>
    <row r="7" spans="1:6" ht="13" x14ac:dyDescent="0.3">
      <c r="A7" s="11"/>
      <c r="B7" s="13" t="s">
        <v>9</v>
      </c>
      <c r="C7" s="14">
        <f>[1]Attivo!H10</f>
        <v>5058014695</v>
      </c>
      <c r="D7" s="15">
        <f>[1]Attivo!I10</f>
        <v>-328010539</v>
      </c>
      <c r="F7" s="16"/>
    </row>
    <row r="8" spans="1:6" x14ac:dyDescent="0.25">
      <c r="A8" s="11"/>
      <c r="B8" s="13" t="s">
        <v>10</v>
      </c>
      <c r="C8" s="14">
        <f>[1]Attivo!H11</f>
        <v>0</v>
      </c>
      <c r="D8" s="15">
        <f>[1]Attivo!I11</f>
        <v>-182499695</v>
      </c>
    </row>
    <row r="9" spans="1:6" x14ac:dyDescent="0.25">
      <c r="A9" s="11"/>
      <c r="B9" s="13" t="s">
        <v>11</v>
      </c>
      <c r="C9" s="14">
        <f>[1]Attivo!H12</f>
        <v>3778506</v>
      </c>
      <c r="D9" s="15">
        <f>[1]Attivo!I12</f>
        <v>-229379</v>
      </c>
    </row>
    <row r="10" spans="1:6" x14ac:dyDescent="0.25">
      <c r="A10" s="11" t="s">
        <v>12</v>
      </c>
      <c r="B10" s="17" t="s">
        <v>13</v>
      </c>
      <c r="C10" s="10">
        <f>[1]Attivo!H13</f>
        <v>1046265310</v>
      </c>
      <c r="D10" s="12">
        <f>[1]Attivo!I13</f>
        <v>-196474171</v>
      </c>
    </row>
    <row r="11" spans="1:6" x14ac:dyDescent="0.25">
      <c r="A11" s="11" t="s">
        <v>14</v>
      </c>
      <c r="B11" s="17" t="s">
        <v>15</v>
      </c>
      <c r="C11" s="10">
        <f>[1]Attivo!H20</f>
        <v>1698527431</v>
      </c>
      <c r="D11" s="12">
        <f>[1]Attivo!I20</f>
        <v>-204133283</v>
      </c>
    </row>
    <row r="12" spans="1:6" x14ac:dyDescent="0.25">
      <c r="A12" s="11"/>
      <c r="B12" s="18" t="s">
        <v>16</v>
      </c>
      <c r="C12" s="14">
        <f>[1]Attivo!H21</f>
        <v>0</v>
      </c>
      <c r="D12" s="14">
        <f>[1]Attivo!I21</f>
        <v>0</v>
      </c>
    </row>
    <row r="13" spans="1:6" x14ac:dyDescent="0.25">
      <c r="A13" s="11"/>
      <c r="B13" s="13" t="s">
        <v>8</v>
      </c>
      <c r="C13" s="14">
        <f>[1]Attivo!H22</f>
        <v>1593533006</v>
      </c>
      <c r="D13" s="15">
        <f>[1]Attivo!I22</f>
        <v>3643218</v>
      </c>
    </row>
    <row r="14" spans="1:6" x14ac:dyDescent="0.25">
      <c r="A14" s="11"/>
      <c r="B14" s="13" t="s">
        <v>17</v>
      </c>
      <c r="C14" s="14">
        <f>[1]Attivo!H23</f>
        <v>104994425</v>
      </c>
      <c r="D14" s="15">
        <f>[1]Attivo!I23</f>
        <v>-207776501</v>
      </c>
    </row>
    <row r="15" spans="1:6" ht="23" x14ac:dyDescent="0.25">
      <c r="A15" s="19" t="s">
        <v>18</v>
      </c>
      <c r="B15" s="8" t="s">
        <v>19</v>
      </c>
      <c r="C15" s="10">
        <f>[1]Attivo!H25</f>
        <v>448761080000</v>
      </c>
      <c r="D15" s="12">
        <f>[1]Attivo!I25</f>
        <v>30000000</v>
      </c>
    </row>
    <row r="16" spans="1:6" x14ac:dyDescent="0.25">
      <c r="A16" s="11"/>
      <c r="B16" s="13" t="s">
        <v>20</v>
      </c>
      <c r="C16" s="14">
        <f>[1]Attivo!H26</f>
        <v>34000000</v>
      </c>
      <c r="D16" s="15">
        <f>[1]Attivo!I26</f>
        <v>20000000</v>
      </c>
    </row>
    <row r="17" spans="1:4" x14ac:dyDescent="0.25">
      <c r="A17" s="11"/>
      <c r="B17" s="13" t="s">
        <v>21</v>
      </c>
      <c r="C17" s="14">
        <f>[1]Attivo!H27</f>
        <v>448727080000</v>
      </c>
      <c r="D17" s="15">
        <f>[1]Attivo!I27</f>
        <v>10000000</v>
      </c>
    </row>
    <row r="18" spans="1:4" ht="12" x14ac:dyDescent="0.3">
      <c r="A18" s="11"/>
      <c r="B18" s="13" t="s">
        <v>22</v>
      </c>
      <c r="C18" s="14">
        <f>[1]Attivo!H28</f>
        <v>0</v>
      </c>
      <c r="D18" s="14">
        <f>[1]Attivo!I28</f>
        <v>0</v>
      </c>
    </row>
    <row r="19" spans="1:4" x14ac:dyDescent="0.25">
      <c r="A19" s="11"/>
      <c r="B19" s="13" t="s">
        <v>23</v>
      </c>
      <c r="C19" s="14">
        <f>[1]Attivo!H29</f>
        <v>0</v>
      </c>
      <c r="D19" s="14">
        <f>[1]Attivo!I29</f>
        <v>0</v>
      </c>
    </row>
    <row r="20" spans="1:4" x14ac:dyDescent="0.25">
      <c r="A20" s="11"/>
      <c r="B20" s="13" t="s">
        <v>24</v>
      </c>
      <c r="C20" s="14">
        <f>[1]Attivo!H30</f>
        <v>0</v>
      </c>
      <c r="D20" s="14">
        <f>[1]Attivo!I30</f>
        <v>0</v>
      </c>
    </row>
    <row r="21" spans="1:4" x14ac:dyDescent="0.25">
      <c r="A21" s="11"/>
      <c r="B21" s="13" t="s">
        <v>25</v>
      </c>
      <c r="C21" s="14">
        <f>[1]Attivo!H31</f>
        <v>0</v>
      </c>
      <c r="D21" s="14">
        <f>[1]Attivo!I31</f>
        <v>0</v>
      </c>
    </row>
    <row r="22" spans="1:4" x14ac:dyDescent="0.25">
      <c r="A22" s="11" t="s">
        <v>26</v>
      </c>
      <c r="B22" s="17" t="s">
        <v>27</v>
      </c>
      <c r="C22" s="10">
        <f>[1]Attivo!H32</f>
        <v>697408313</v>
      </c>
      <c r="D22" s="12">
        <f>[1]Attivo!I32</f>
        <v>-270778784</v>
      </c>
    </row>
    <row r="23" spans="1:4" x14ac:dyDescent="0.25">
      <c r="A23" s="11" t="s">
        <v>28</v>
      </c>
      <c r="B23" s="17" t="s">
        <v>29</v>
      </c>
      <c r="C23" s="10">
        <f>[1]Attivo!H33</f>
        <v>726240063059</v>
      </c>
      <c r="D23" s="12">
        <f>[1]Attivo!I33</f>
        <v>7323347383</v>
      </c>
    </row>
    <row r="24" spans="1:4" x14ac:dyDescent="0.25">
      <c r="A24" s="11"/>
      <c r="B24" s="13" t="s">
        <v>30</v>
      </c>
      <c r="C24" s="14">
        <f>[1]Attivo!H34</f>
        <v>660491997688</v>
      </c>
      <c r="D24" s="15">
        <f>[1]Attivo!I34</f>
        <v>6478705497</v>
      </c>
    </row>
    <row r="25" spans="1:4" x14ac:dyDescent="0.25">
      <c r="A25" s="11"/>
      <c r="B25" s="13" t="s">
        <v>31</v>
      </c>
      <c r="C25" s="14">
        <f>[1]Attivo!H35</f>
        <v>65748065371</v>
      </c>
      <c r="D25" s="15">
        <f>[1]Attivo!I35</f>
        <v>844641886</v>
      </c>
    </row>
    <row r="26" spans="1:4" x14ac:dyDescent="0.25">
      <c r="A26" s="11" t="s">
        <v>32</v>
      </c>
      <c r="B26" s="17" t="s">
        <v>33</v>
      </c>
      <c r="C26" s="10">
        <f>[1]Attivo!H36</f>
        <v>13439608106</v>
      </c>
      <c r="D26" s="14">
        <f>[1]Attivo!I36</f>
        <v>0</v>
      </c>
    </row>
    <row r="27" spans="1:4" x14ac:dyDescent="0.25">
      <c r="A27" s="11" t="s">
        <v>34</v>
      </c>
      <c r="B27" s="17" t="s">
        <v>35</v>
      </c>
      <c r="C27" s="10">
        <f>[1]Attivo!H37</f>
        <v>59552949304</v>
      </c>
      <c r="D27" s="12">
        <f>[1]Attivo!I37</f>
        <v>432250715</v>
      </c>
    </row>
    <row r="28" spans="1:4" x14ac:dyDescent="0.25">
      <c r="A28" s="11"/>
      <c r="B28" s="13" t="s">
        <v>36</v>
      </c>
      <c r="C28" s="14">
        <f>[1]Attivo!H38</f>
        <v>1302335214</v>
      </c>
      <c r="D28" s="14">
        <f>[1]Attivo!I38</f>
        <v>0</v>
      </c>
    </row>
    <row r="29" spans="1:4" x14ac:dyDescent="0.25">
      <c r="A29" s="11"/>
      <c r="B29" s="13" t="s">
        <v>37</v>
      </c>
      <c r="C29" s="14">
        <f>[1]Attivo!H39</f>
        <v>6853825810</v>
      </c>
      <c r="D29" s="14">
        <f>[1]Attivo!I39</f>
        <v>0</v>
      </c>
    </row>
    <row r="30" spans="1:4" x14ac:dyDescent="0.25">
      <c r="A30" s="11"/>
      <c r="B30" s="13" t="s">
        <v>38</v>
      </c>
      <c r="C30" s="14">
        <f>[1]Attivo!H40</f>
        <v>51396788280</v>
      </c>
      <c r="D30" s="15">
        <f>[1]Attivo!I40</f>
        <v>432250715</v>
      </c>
    </row>
    <row r="31" spans="1:4" x14ac:dyDescent="0.25">
      <c r="A31" s="11"/>
      <c r="B31" s="13" t="s">
        <v>39</v>
      </c>
      <c r="C31" s="14">
        <f>[1]Attivo!H41</f>
        <v>0</v>
      </c>
      <c r="D31" s="14">
        <f>[1]Attivo!I41</f>
        <v>0</v>
      </c>
    </row>
    <row r="32" spans="1:4" x14ac:dyDescent="0.25">
      <c r="A32" s="11" t="s">
        <v>40</v>
      </c>
      <c r="B32" s="17" t="s">
        <v>41</v>
      </c>
      <c r="C32" s="20">
        <f>[1]Attivo!H42+[1]Attivo!H43</f>
        <v>74299954332</v>
      </c>
      <c r="D32" s="12">
        <f>[1]Attivo!I42+[1]Attivo!I43</f>
        <v>-526984182</v>
      </c>
    </row>
    <row r="33" spans="1:4" ht="12" x14ac:dyDescent="0.3">
      <c r="A33" s="11"/>
      <c r="B33" s="21" t="s">
        <v>42</v>
      </c>
      <c r="C33" s="14">
        <f>[1]Attivo!H45</f>
        <v>65113273058</v>
      </c>
      <c r="D33" s="15">
        <f>[1]Attivo!I45</f>
        <v>307865098</v>
      </c>
    </row>
    <row r="34" spans="1:4" ht="15" customHeight="1" x14ac:dyDescent="0.25">
      <c r="A34" s="22" t="s">
        <v>43</v>
      </c>
      <c r="B34" s="23"/>
      <c r="C34" s="24">
        <f>C3+C4+C10+C11+C15+C22+C23+C26+C27+C32</f>
        <v>1515977860169</v>
      </c>
      <c r="D34" s="25">
        <f>D3+D4+D10+D11+D15+D22+D23+D26+D27+D32</f>
        <v>6792414681</v>
      </c>
    </row>
    <row r="35" spans="1:4" ht="24" customHeight="1" x14ac:dyDescent="0.25">
      <c r="A35" s="26" t="s">
        <v>44</v>
      </c>
      <c r="B35" s="4"/>
      <c r="C35" s="5" t="str">
        <f>C2</f>
        <v>Saldi al 30/11/2021</v>
      </c>
      <c r="D35" s="27" t="s">
        <v>2</v>
      </c>
    </row>
    <row r="36" spans="1:4" x14ac:dyDescent="0.25">
      <c r="A36" s="11" t="s">
        <v>3</v>
      </c>
      <c r="B36" s="17" t="s">
        <v>45</v>
      </c>
      <c r="C36" s="10">
        <f>[1]Passivo!H6</f>
        <v>237456805370</v>
      </c>
      <c r="D36" s="12">
        <f>[1]Passivo!I6</f>
        <v>942302555</v>
      </c>
    </row>
    <row r="37" spans="1:4" ht="23" x14ac:dyDescent="0.25">
      <c r="A37" s="19" t="s">
        <v>5</v>
      </c>
      <c r="B37" s="8" t="s">
        <v>46</v>
      </c>
      <c r="C37" s="10">
        <f>[1]Passivo!H8</f>
        <v>427808105859</v>
      </c>
      <c r="D37" s="12">
        <f>[1]Passivo!I8</f>
        <v>5010886580</v>
      </c>
    </row>
    <row r="38" spans="1:4" x14ac:dyDescent="0.25">
      <c r="A38" s="11"/>
      <c r="B38" s="13" t="s">
        <v>47</v>
      </c>
      <c r="C38" s="14">
        <f>[1]Passivo!H9</f>
        <v>322383105859</v>
      </c>
      <c r="D38" s="15">
        <f>[1]Passivo!I9</f>
        <v>-4515113420</v>
      </c>
    </row>
    <row r="39" spans="1:4" ht="12" x14ac:dyDescent="0.3">
      <c r="A39" s="11"/>
      <c r="B39" s="13" t="s">
        <v>48</v>
      </c>
      <c r="C39" s="14">
        <f>[1]Passivo!H10</f>
        <v>105425000000</v>
      </c>
      <c r="D39" s="15">
        <f>[1]Passivo!I10</f>
        <v>9526000000</v>
      </c>
    </row>
    <row r="40" spans="1:4" x14ac:dyDescent="0.25">
      <c r="A40" s="11"/>
      <c r="B40" s="13" t="s">
        <v>49</v>
      </c>
      <c r="C40" s="14">
        <f>[1]Passivo!H11</f>
        <v>0</v>
      </c>
      <c r="D40" s="14">
        <f>[1]Passivo!I11</f>
        <v>0</v>
      </c>
    </row>
    <row r="41" spans="1:4" ht="12" x14ac:dyDescent="0.3">
      <c r="A41" s="11"/>
      <c r="B41" s="13" t="s">
        <v>22</v>
      </c>
      <c r="C41" s="14">
        <f>[1]Passivo!H12</f>
        <v>0</v>
      </c>
      <c r="D41" s="14">
        <f>[1]Passivo!I12</f>
        <v>0</v>
      </c>
    </row>
    <row r="42" spans="1:4" x14ac:dyDescent="0.25">
      <c r="A42" s="11"/>
      <c r="B42" s="13" t="s">
        <v>50</v>
      </c>
      <c r="C42" s="14">
        <f>[1]Passivo!H13</f>
        <v>0</v>
      </c>
      <c r="D42" s="14">
        <f>[1]Passivo!I13</f>
        <v>0</v>
      </c>
    </row>
    <row r="43" spans="1:4" x14ac:dyDescent="0.25">
      <c r="A43" s="11" t="s">
        <v>12</v>
      </c>
      <c r="B43" s="28" t="s">
        <v>51</v>
      </c>
      <c r="C43" s="10">
        <f>[1]Passivo!H14</f>
        <v>684249686</v>
      </c>
      <c r="D43" s="12">
        <f>[1]Passivo!I14</f>
        <v>-257782810</v>
      </c>
    </row>
    <row r="44" spans="1:4" x14ac:dyDescent="0.25">
      <c r="A44" s="11" t="s">
        <v>14</v>
      </c>
      <c r="B44" s="17" t="s">
        <v>52</v>
      </c>
      <c r="C44" s="10">
        <f>[1]Passivo!H15</f>
        <v>87515227119</v>
      </c>
      <c r="D44" s="12">
        <f>[1]Passivo!I15</f>
        <v>-25618056313</v>
      </c>
    </row>
    <row r="45" spans="1:4" x14ac:dyDescent="0.25">
      <c r="A45" s="11"/>
      <c r="B45" s="13" t="s">
        <v>53</v>
      </c>
      <c r="C45" s="14">
        <f>[1]Passivo!H16</f>
        <v>68912731062</v>
      </c>
      <c r="D45" s="15">
        <f>[1]Passivo!I16</f>
        <v>-26465378183</v>
      </c>
    </row>
    <row r="46" spans="1:4" ht="12" x14ac:dyDescent="0.3">
      <c r="A46" s="11"/>
      <c r="B46" s="29" t="s">
        <v>54</v>
      </c>
      <c r="C46" s="30">
        <f>[1]Passivo!H17</f>
        <v>60510658427</v>
      </c>
      <c r="D46" s="31">
        <f>[1]Passivo!I17</f>
        <v>-25160211605</v>
      </c>
    </row>
    <row r="47" spans="1:4" ht="12" x14ac:dyDescent="0.3">
      <c r="A47" s="11"/>
      <c r="B47" s="29" t="s">
        <v>55</v>
      </c>
      <c r="C47" s="30">
        <f>[1]Passivo!H18</f>
        <v>0</v>
      </c>
      <c r="D47" s="30">
        <f>[1]Passivo!I18</f>
        <v>0</v>
      </c>
    </row>
    <row r="48" spans="1:4" ht="12" x14ac:dyDescent="0.3">
      <c r="A48" s="11"/>
      <c r="B48" s="29" t="s">
        <v>56</v>
      </c>
      <c r="C48" s="30">
        <f>[1]Passivo!H19</f>
        <v>8402072635</v>
      </c>
      <c r="D48" s="31">
        <f>[1]Passivo!I19</f>
        <v>-1305166578</v>
      </c>
    </row>
    <row r="49" spans="1:4" x14ac:dyDescent="0.25">
      <c r="A49" s="11"/>
      <c r="B49" s="13" t="s">
        <v>57</v>
      </c>
      <c r="C49" s="14">
        <f>[1]Passivo!H20</f>
        <v>18602496057</v>
      </c>
      <c r="D49" s="15">
        <f>[1]Passivo!I20</f>
        <v>847321870</v>
      </c>
    </row>
    <row r="50" spans="1:4" x14ac:dyDescent="0.25">
      <c r="A50" s="11" t="s">
        <v>18</v>
      </c>
      <c r="B50" s="17" t="s">
        <v>58</v>
      </c>
      <c r="C50" s="10">
        <f>[1]Passivo!H21</f>
        <v>3505431604</v>
      </c>
      <c r="D50" s="12">
        <f>[1]Passivo!I21</f>
        <v>-210246883</v>
      </c>
    </row>
    <row r="51" spans="1:4" x14ac:dyDescent="0.25">
      <c r="A51" s="11"/>
      <c r="B51" s="13" t="s">
        <v>59</v>
      </c>
      <c r="C51" s="14">
        <f>[1]Passivo!H22</f>
        <v>0</v>
      </c>
      <c r="D51" s="14">
        <f>[1]Passivo!I22</f>
        <v>0</v>
      </c>
    </row>
    <row r="52" spans="1:4" x14ac:dyDescent="0.25">
      <c r="A52" s="11"/>
      <c r="B52" s="13" t="s">
        <v>60</v>
      </c>
      <c r="C52" s="14">
        <f>[1]Passivo!H23</f>
        <v>3505431604</v>
      </c>
      <c r="D52" s="15">
        <f>[1]Passivo!I23</f>
        <v>-210246883</v>
      </c>
    </row>
    <row r="53" spans="1:4" x14ac:dyDescent="0.25">
      <c r="A53" s="11" t="s">
        <v>26</v>
      </c>
      <c r="B53" s="17" t="s">
        <v>61</v>
      </c>
      <c r="C53" s="10">
        <f>[1]Passivo!H24</f>
        <v>500520329</v>
      </c>
      <c r="D53" s="12">
        <f>[1]Passivo!I24</f>
        <v>-19584888</v>
      </c>
    </row>
    <row r="54" spans="1:4" x14ac:dyDescent="0.25">
      <c r="A54" s="11" t="s">
        <v>28</v>
      </c>
      <c r="B54" s="17" t="s">
        <v>62</v>
      </c>
      <c r="C54" s="10">
        <f>[1]Passivo!H28</f>
        <v>2501624</v>
      </c>
      <c r="D54" s="12">
        <f>[1]Passivo!I28</f>
        <v>96</v>
      </c>
    </row>
    <row r="55" spans="1:4" x14ac:dyDescent="0.25">
      <c r="A55" s="11"/>
      <c r="B55" s="13" t="s">
        <v>63</v>
      </c>
      <c r="C55" s="14">
        <f>[1]Passivo!H29</f>
        <v>2501624</v>
      </c>
      <c r="D55" s="15">
        <f>[1]Passivo!I29</f>
        <v>96</v>
      </c>
    </row>
    <row r="56" spans="1:4" x14ac:dyDescent="0.25">
      <c r="A56" s="11"/>
      <c r="B56" s="13" t="s">
        <v>60</v>
      </c>
      <c r="C56" s="14">
        <f>[1]Passivo!H30</f>
        <v>0</v>
      </c>
      <c r="D56" s="14">
        <f>[1]Passivo!I30</f>
        <v>0</v>
      </c>
    </row>
    <row r="57" spans="1:4" x14ac:dyDescent="0.25">
      <c r="A57" s="11" t="s">
        <v>32</v>
      </c>
      <c r="B57" s="17" t="s">
        <v>64</v>
      </c>
      <c r="C57" s="10">
        <f>[1]Passivo!H31</f>
        <v>25585578620</v>
      </c>
      <c r="D57" s="12">
        <f>[1]Passivo!I31</f>
        <v>0</v>
      </c>
    </row>
    <row r="58" spans="1:4" x14ac:dyDescent="0.25">
      <c r="A58" s="11" t="s">
        <v>34</v>
      </c>
      <c r="B58" s="17" t="s">
        <v>35</v>
      </c>
      <c r="C58" s="10">
        <f>[1]Passivo!H32</f>
        <v>544914380659</v>
      </c>
      <c r="D58" s="12">
        <f>[1]Passivo!I32</f>
        <v>25824588882</v>
      </c>
    </row>
    <row r="59" spans="1:4" ht="12" x14ac:dyDescent="0.3">
      <c r="A59" s="11"/>
      <c r="B59" s="13" t="s">
        <v>65</v>
      </c>
      <c r="C59" s="14">
        <f>[1]Passivo!H33</f>
        <v>0</v>
      </c>
      <c r="D59" s="14">
        <f>[1]Passivo!I33</f>
        <v>0</v>
      </c>
    </row>
    <row r="60" spans="1:4" x14ac:dyDescent="0.25">
      <c r="A60" s="11"/>
      <c r="B60" s="13" t="s">
        <v>66</v>
      </c>
      <c r="C60" s="14">
        <f>[1]Passivo!H34</f>
        <v>0</v>
      </c>
      <c r="D60" s="14">
        <f>[1]Passivo!I34</f>
        <v>0</v>
      </c>
    </row>
    <row r="61" spans="1:4" x14ac:dyDescent="0.25">
      <c r="A61" s="11"/>
      <c r="B61" s="13" t="s">
        <v>67</v>
      </c>
      <c r="C61" s="14">
        <f>[1]Passivo!H35</f>
        <v>544914380659</v>
      </c>
      <c r="D61" s="15">
        <f>[1]Passivo!I35</f>
        <v>25824588882</v>
      </c>
    </row>
    <row r="62" spans="1:4" x14ac:dyDescent="0.25">
      <c r="A62" s="11" t="s">
        <v>40</v>
      </c>
      <c r="B62" s="17" t="s">
        <v>68</v>
      </c>
      <c r="C62" s="32">
        <f>[1]Passivo!H37+[1]Passivo!H51-[1]Attivo!H51+[1]Passivo!H36+[1]Passivo!H41+[1]Passivo!H45+[1]Passivo!H50</f>
        <v>52778291233</v>
      </c>
      <c r="D62" s="12">
        <f>[1]Passivo!I37+[1]Passivo!I51-[1]Attivo!I51+[1]Passivo!I36+[1]Passivo!I41+[1]Passivo!I45+[1]Passivo!I50</f>
        <v>1120307462</v>
      </c>
    </row>
    <row r="63" spans="1:4" x14ac:dyDescent="0.25">
      <c r="A63" s="11" t="s">
        <v>69</v>
      </c>
      <c r="B63" s="17" t="s">
        <v>70</v>
      </c>
      <c r="C63" s="10">
        <f>[1]Passivo!H44</f>
        <v>108922682327</v>
      </c>
      <c r="D63" s="10">
        <f>[1]Passivo!I44</f>
        <v>0</v>
      </c>
    </row>
    <row r="64" spans="1:4" x14ac:dyDescent="0.25">
      <c r="A64" s="11" t="s">
        <v>71</v>
      </c>
      <c r="B64" s="17" t="s">
        <v>72</v>
      </c>
      <c r="C64" s="10">
        <f>[1]Passivo!H46</f>
        <v>26304085739</v>
      </c>
      <c r="D64" s="10">
        <f>[1]Passivo!I46</f>
        <v>0</v>
      </c>
    </row>
    <row r="65" spans="1:4" x14ac:dyDescent="0.25">
      <c r="A65" s="11"/>
      <c r="B65" s="13" t="s">
        <v>73</v>
      </c>
      <c r="C65" s="14">
        <f>[1]Passivo!H47</f>
        <v>7500000000</v>
      </c>
      <c r="D65" s="14">
        <f>[1]Passivo!I47</f>
        <v>0</v>
      </c>
    </row>
    <row r="66" spans="1:4" x14ac:dyDescent="0.25">
      <c r="A66" s="11"/>
      <c r="B66" s="13" t="s">
        <v>74</v>
      </c>
      <c r="C66" s="14">
        <f>[1]Passivo!H48</f>
        <v>11064574818</v>
      </c>
      <c r="D66" s="14">
        <f>[1]Passivo!I48</f>
        <v>0</v>
      </c>
    </row>
    <row r="67" spans="1:4" x14ac:dyDescent="0.25">
      <c r="A67" s="11"/>
      <c r="B67" s="13" t="s">
        <v>75</v>
      </c>
      <c r="C67" s="14">
        <f>[1]Passivo!H49</f>
        <v>7739510921</v>
      </c>
      <c r="D67" s="14">
        <f>[1]Passivo!I49</f>
        <v>0</v>
      </c>
    </row>
    <row r="68" spans="1:4" ht="15" customHeight="1" x14ac:dyDescent="0.25">
      <c r="A68" s="22" t="s">
        <v>76</v>
      </c>
      <c r="B68" s="23"/>
      <c r="C68" s="24">
        <f>C36+C37+C43+C44+C50+C53+C54+C57+C58+C62+C63+C64</f>
        <v>1515977860169</v>
      </c>
      <c r="D68" s="25">
        <f>D36+D37+D43+D44+D50+D53+D54+D57+D58+D62+D63+D64</f>
        <v>6792414681</v>
      </c>
    </row>
    <row r="69" spans="1:4" ht="12" customHeight="1" x14ac:dyDescent="0.25"/>
    <row r="70" spans="1:4" ht="12" customHeight="1" x14ac:dyDescent="0.35">
      <c r="A70" s="33"/>
    </row>
    <row r="71" spans="1:4" ht="12" customHeight="1" x14ac:dyDescent="0.35">
      <c r="A71" s="34"/>
    </row>
    <row r="72" spans="1:4" ht="12" customHeight="1" x14ac:dyDescent="0.25"/>
    <row r="73" spans="1:4" ht="12" customHeight="1" x14ac:dyDescent="0.25"/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ITA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La monaca</dc:creator>
  <cp:lastModifiedBy>Giovanni La monaca</cp:lastModifiedBy>
  <dcterms:created xsi:type="dcterms:W3CDTF">2022-01-06T07:06:43Z</dcterms:created>
  <dcterms:modified xsi:type="dcterms:W3CDTF">2022-01-06T07:07:33Z</dcterms:modified>
</cp:coreProperties>
</file>