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190" yWindow="0" windowWidth="23040" windowHeight="8595" tabRatio="930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</workbook>
</file>

<file path=xl/calcChain.xml><?xml version="1.0" encoding="utf-8"?>
<calcChain xmlns="http://schemas.openxmlformats.org/spreadsheetml/2006/main">
  <c r="U93" i="46" l="1"/>
  <c r="U94" i="46"/>
  <c r="U95" i="46"/>
  <c r="U96" i="46"/>
  <c r="U97" i="46"/>
  <c r="U98" i="46"/>
  <c r="U99" i="46"/>
  <c r="U100" i="46"/>
  <c r="U101" i="46"/>
  <c r="U102" i="46"/>
  <c r="U103" i="46"/>
  <c r="U104" i="46"/>
  <c r="U105" i="46"/>
  <c r="U106" i="46"/>
  <c r="U107" i="46"/>
  <c r="U108" i="46"/>
  <c r="U109" i="46"/>
  <c r="U110" i="46"/>
  <c r="U111" i="46"/>
  <c r="U112" i="46"/>
  <c r="U113" i="46"/>
  <c r="U114" i="46"/>
  <c r="U115" i="46"/>
  <c r="U116" i="46"/>
  <c r="U117" i="46"/>
  <c r="U118" i="46"/>
  <c r="U119" i="46"/>
  <c r="U120" i="46"/>
  <c r="U121" i="46"/>
  <c r="U122" i="46"/>
  <c r="U123" i="46"/>
  <c r="U124" i="46"/>
  <c r="U125" i="46"/>
  <c r="U126" i="46"/>
  <c r="U127" i="46"/>
  <c r="U128" i="46"/>
  <c r="U129" i="46"/>
  <c r="U92" i="46"/>
  <c r="U57" i="46"/>
  <c r="U58" i="46"/>
  <c r="U59" i="46"/>
  <c r="U60" i="46"/>
  <c r="U61" i="46"/>
  <c r="U62" i="46"/>
  <c r="U63" i="46"/>
  <c r="U64" i="46"/>
  <c r="U65" i="46"/>
  <c r="U66" i="46"/>
  <c r="U67" i="46"/>
  <c r="U68" i="46"/>
  <c r="U69" i="46"/>
  <c r="U70" i="46"/>
  <c r="U71" i="46"/>
  <c r="U72" i="46"/>
  <c r="U73" i="46"/>
  <c r="U74" i="46"/>
  <c r="U75" i="46"/>
  <c r="U76" i="46"/>
  <c r="U77" i="46"/>
  <c r="U78" i="46"/>
  <c r="U79" i="46"/>
  <c r="U80" i="46"/>
  <c r="U81" i="46"/>
  <c r="U82" i="46"/>
  <c r="U56" i="46"/>
  <c r="U91" i="43"/>
  <c r="U92" i="43"/>
  <c r="U93" i="43"/>
  <c r="U95" i="43"/>
  <c r="U96" i="43"/>
  <c r="U97" i="43"/>
  <c r="U98" i="43"/>
  <c r="U100" i="43"/>
  <c r="U101" i="43"/>
  <c r="U102" i="43"/>
  <c r="U103" i="43"/>
  <c r="U104" i="43"/>
  <c r="U105" i="43"/>
  <c r="U107" i="43"/>
  <c r="U108" i="43"/>
  <c r="U109" i="43"/>
  <c r="U110" i="43"/>
  <c r="U112" i="43"/>
  <c r="U113" i="43"/>
  <c r="U114" i="43"/>
  <c r="U115" i="43"/>
  <c r="U116" i="43"/>
  <c r="U118" i="43"/>
  <c r="U119" i="43"/>
  <c r="U120" i="43"/>
  <c r="U122" i="43"/>
  <c r="U124" i="43"/>
  <c r="U125" i="43"/>
  <c r="U126" i="43"/>
  <c r="U127" i="43"/>
  <c r="U90" i="43"/>
  <c r="U55" i="43"/>
  <c r="U56" i="43"/>
  <c r="U57" i="43"/>
  <c r="U58" i="43"/>
  <c r="U59" i="43"/>
  <c r="U60" i="43"/>
  <c r="U61" i="43"/>
  <c r="U62" i="43"/>
  <c r="U63" i="43"/>
  <c r="U64" i="43"/>
  <c r="U65" i="43"/>
  <c r="U66" i="43"/>
  <c r="U67" i="43"/>
  <c r="U68" i="43"/>
  <c r="U69" i="43"/>
  <c r="U70" i="43"/>
  <c r="U71" i="43"/>
  <c r="U72" i="43"/>
  <c r="U73" i="43"/>
  <c r="U74" i="43"/>
  <c r="U75" i="43"/>
  <c r="U76" i="43"/>
  <c r="U77" i="43"/>
  <c r="U78" i="43"/>
  <c r="U79" i="43"/>
  <c r="U80" i="43"/>
  <c r="U54" i="43"/>
  <c r="U89" i="42" l="1"/>
  <c r="U90" i="42"/>
  <c r="U93" i="42"/>
  <c r="U94" i="42"/>
  <c r="U95" i="42"/>
  <c r="U96" i="42"/>
  <c r="U98" i="42"/>
  <c r="U99" i="42"/>
  <c r="U100" i="42"/>
  <c r="U101" i="42"/>
  <c r="U102" i="42"/>
  <c r="U103" i="42"/>
  <c r="U104" i="42"/>
  <c r="U105" i="42"/>
  <c r="U106" i="42"/>
  <c r="U107" i="42"/>
  <c r="U108" i="42"/>
  <c r="U109" i="42"/>
  <c r="U110" i="42"/>
  <c r="U111" i="42"/>
  <c r="U112" i="42"/>
  <c r="U113" i="42"/>
  <c r="U114" i="42"/>
  <c r="U115" i="42"/>
  <c r="U116" i="42"/>
  <c r="U117" i="42"/>
  <c r="U118" i="42"/>
  <c r="U119" i="42"/>
  <c r="U120" i="42"/>
  <c r="U121" i="42"/>
  <c r="U122" i="42"/>
  <c r="U123" i="42"/>
  <c r="U124" i="42"/>
  <c r="U125" i="42"/>
  <c r="U88" i="42"/>
  <c r="U53" i="42"/>
  <c r="U54" i="42"/>
  <c r="U55" i="42"/>
  <c r="U56" i="42"/>
  <c r="U57" i="42"/>
  <c r="U58" i="42"/>
  <c r="U59" i="42"/>
  <c r="U60" i="42"/>
  <c r="U61" i="42"/>
  <c r="U62" i="42"/>
  <c r="U63" i="42"/>
  <c r="U64" i="42"/>
  <c r="U65" i="42"/>
  <c r="U66" i="42"/>
  <c r="U67" i="42"/>
  <c r="U68" i="42"/>
  <c r="U69" i="42"/>
  <c r="U70" i="42"/>
  <c r="U71" i="42"/>
  <c r="U72" i="42"/>
  <c r="U73" i="42"/>
  <c r="U74" i="42"/>
  <c r="U75" i="42"/>
  <c r="U76" i="42"/>
  <c r="U77" i="42"/>
  <c r="U78" i="42"/>
  <c r="U52" i="42"/>
  <c r="U89" i="40"/>
  <c r="U90" i="40"/>
  <c r="U91" i="40"/>
  <c r="U92" i="40"/>
  <c r="U93" i="40"/>
  <c r="U94" i="40"/>
  <c r="U95" i="40"/>
  <c r="U96" i="40"/>
  <c r="U97" i="40"/>
  <c r="U98" i="40"/>
  <c r="U99" i="40"/>
  <c r="U100" i="40"/>
  <c r="U101" i="40"/>
  <c r="U102" i="40"/>
  <c r="U103" i="40"/>
  <c r="U105" i="40"/>
  <c r="U106" i="40"/>
  <c r="U107" i="40"/>
  <c r="U108" i="40"/>
  <c r="U109" i="40"/>
  <c r="U110" i="40"/>
  <c r="U111" i="40"/>
  <c r="U112" i="40"/>
  <c r="U113" i="40"/>
  <c r="U114" i="40"/>
  <c r="U116" i="40"/>
  <c r="U117" i="40"/>
  <c r="U118" i="40"/>
  <c r="U119" i="40"/>
  <c r="U120" i="40"/>
  <c r="U122" i="40"/>
  <c r="U123" i="40"/>
  <c r="U124" i="40"/>
  <c r="U125" i="40"/>
  <c r="U88" i="40"/>
  <c r="U53" i="40"/>
  <c r="U54" i="40"/>
  <c r="U55" i="40"/>
  <c r="U56" i="40"/>
  <c r="U57" i="40"/>
  <c r="U58" i="40"/>
  <c r="U59" i="40"/>
  <c r="U60" i="40"/>
  <c r="U61" i="40"/>
  <c r="U62" i="40"/>
  <c r="U63" i="40"/>
  <c r="U64" i="40"/>
  <c r="U65" i="40"/>
  <c r="U66" i="40"/>
  <c r="U67" i="40"/>
  <c r="U68" i="40"/>
  <c r="U69" i="40"/>
  <c r="U70" i="40"/>
  <c r="U71" i="40"/>
  <c r="U72" i="40"/>
  <c r="U73" i="40"/>
  <c r="U74" i="40"/>
  <c r="U75" i="40"/>
  <c r="U76" i="40"/>
  <c r="U77" i="40"/>
  <c r="U78" i="40"/>
  <c r="U52" i="40"/>
  <c r="U94" i="41"/>
  <c r="U95" i="41"/>
  <c r="U97" i="41"/>
  <c r="U98" i="41"/>
  <c r="U99" i="41"/>
  <c r="U100" i="41"/>
  <c r="U101" i="41"/>
  <c r="U102" i="41"/>
  <c r="U103" i="41"/>
  <c r="U104" i="41"/>
  <c r="U105" i="41"/>
  <c r="U106" i="41"/>
  <c r="U107" i="41"/>
  <c r="U108" i="41"/>
  <c r="U110" i="41"/>
  <c r="U111" i="41"/>
  <c r="U112" i="41"/>
  <c r="U113" i="41"/>
  <c r="U114" i="41"/>
  <c r="U115" i="41"/>
  <c r="U116" i="41"/>
  <c r="U117" i="41"/>
  <c r="U118" i="41"/>
  <c r="U119" i="41"/>
  <c r="U123" i="41"/>
  <c r="U125" i="41"/>
  <c r="U127" i="41"/>
  <c r="U128" i="41"/>
  <c r="U129" i="41"/>
  <c r="U130" i="41"/>
  <c r="U132" i="41"/>
  <c r="U93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57" i="41"/>
  <c r="T91" i="43" l="1"/>
  <c r="T92" i="43"/>
  <c r="T93" i="43"/>
  <c r="T95" i="43"/>
  <c r="T96" i="43"/>
  <c r="T97" i="43"/>
  <c r="T98" i="43"/>
  <c r="T100" i="43"/>
  <c r="T101" i="43"/>
  <c r="T102" i="43"/>
  <c r="T103" i="43"/>
  <c r="T104" i="43"/>
  <c r="T105" i="43"/>
  <c r="T107" i="43"/>
  <c r="T108" i="43"/>
  <c r="T109" i="43"/>
  <c r="T110" i="43"/>
  <c r="T112" i="43"/>
  <c r="T113" i="43"/>
  <c r="T114" i="43"/>
  <c r="T115" i="43"/>
  <c r="T116" i="43"/>
  <c r="T118" i="43"/>
  <c r="T119" i="43"/>
  <c r="T120" i="43"/>
  <c r="T122" i="43"/>
  <c r="T124" i="43"/>
  <c r="T125" i="43"/>
  <c r="T126" i="43"/>
  <c r="T127" i="43"/>
  <c r="T90" i="43"/>
  <c r="T55" i="43"/>
  <c r="T56" i="43"/>
  <c r="T57" i="43"/>
  <c r="T58" i="43"/>
  <c r="T59" i="43"/>
  <c r="T60" i="43"/>
  <c r="T61" i="43"/>
  <c r="T62" i="43"/>
  <c r="T63" i="43"/>
  <c r="T64" i="43"/>
  <c r="T65" i="43"/>
  <c r="T66" i="43"/>
  <c r="T67" i="43"/>
  <c r="T68" i="43"/>
  <c r="T69" i="43"/>
  <c r="T70" i="43"/>
  <c r="T71" i="43"/>
  <c r="T72" i="43"/>
  <c r="T73" i="43"/>
  <c r="T74" i="43"/>
  <c r="T75" i="43"/>
  <c r="T76" i="43"/>
  <c r="T77" i="43"/>
  <c r="T78" i="43"/>
  <c r="T79" i="43"/>
  <c r="T80" i="43"/>
  <c r="T54" i="43"/>
  <c r="S127" i="43" l="1"/>
  <c r="R127" i="43"/>
  <c r="Q127" i="43"/>
  <c r="P127" i="43"/>
  <c r="O127" i="43"/>
  <c r="N127" i="43"/>
  <c r="M127" i="43"/>
  <c r="L127" i="43"/>
  <c r="K127" i="43"/>
  <c r="J127" i="43"/>
  <c r="I127" i="43"/>
  <c r="H127" i="43"/>
  <c r="G127" i="43"/>
  <c r="F127" i="43"/>
  <c r="E127" i="43"/>
  <c r="C127" i="43"/>
  <c r="B127" i="43"/>
  <c r="S126" i="43"/>
  <c r="R126" i="43"/>
  <c r="Q126" i="43"/>
  <c r="P126" i="43"/>
  <c r="O126" i="43"/>
  <c r="N126" i="43"/>
  <c r="M126" i="43"/>
  <c r="L126" i="43"/>
  <c r="K126" i="43"/>
  <c r="J126" i="43"/>
  <c r="I126" i="43"/>
  <c r="H126" i="43"/>
  <c r="G126" i="43"/>
  <c r="F126" i="43"/>
  <c r="E126" i="43"/>
  <c r="C126" i="43"/>
  <c r="B126" i="43"/>
  <c r="S125" i="43"/>
  <c r="R125" i="43"/>
  <c r="Q125" i="43"/>
  <c r="P125" i="43"/>
  <c r="O125" i="43"/>
  <c r="N125" i="43"/>
  <c r="M125" i="43"/>
  <c r="L125" i="43"/>
  <c r="K125" i="43"/>
  <c r="J125" i="43"/>
  <c r="I125" i="43"/>
  <c r="H125" i="43"/>
  <c r="G125" i="43"/>
  <c r="F125" i="43"/>
  <c r="E125" i="43"/>
  <c r="C125" i="43"/>
  <c r="B125" i="43"/>
  <c r="S124" i="43"/>
  <c r="R124" i="43"/>
  <c r="Q124" i="43"/>
  <c r="P124" i="43"/>
  <c r="O124" i="43"/>
  <c r="N124" i="43"/>
  <c r="M124" i="43"/>
  <c r="L124" i="43"/>
  <c r="K124" i="43"/>
  <c r="J124" i="43"/>
  <c r="I124" i="43"/>
  <c r="H124" i="43"/>
  <c r="G124" i="43"/>
  <c r="F124" i="43"/>
  <c r="E124" i="43"/>
  <c r="C124" i="43"/>
  <c r="B124" i="43"/>
  <c r="C123" i="43"/>
  <c r="B123" i="43"/>
  <c r="S122" i="43"/>
  <c r="R122" i="43"/>
  <c r="Q122" i="43"/>
  <c r="P122" i="43"/>
  <c r="O122" i="43"/>
  <c r="N122" i="43"/>
  <c r="M122" i="43"/>
  <c r="L122" i="43"/>
  <c r="K122" i="43"/>
  <c r="J122" i="43"/>
  <c r="I122" i="43"/>
  <c r="H122" i="43"/>
  <c r="G122" i="43"/>
  <c r="F122" i="43"/>
  <c r="E122" i="43"/>
  <c r="C122" i="43"/>
  <c r="B122" i="43"/>
  <c r="C121" i="43"/>
  <c r="B121" i="43"/>
  <c r="S120" i="43"/>
  <c r="R120" i="43"/>
  <c r="Q120" i="43"/>
  <c r="P120" i="43"/>
  <c r="O120" i="43"/>
  <c r="N120" i="43"/>
  <c r="M120" i="43"/>
  <c r="L120" i="43"/>
  <c r="K120" i="43"/>
  <c r="J120" i="43"/>
  <c r="I120" i="43"/>
  <c r="H120" i="43"/>
  <c r="G120" i="43"/>
  <c r="F120" i="43"/>
  <c r="E120" i="43"/>
  <c r="C120" i="43"/>
  <c r="B120" i="43"/>
  <c r="S119" i="43"/>
  <c r="R119" i="43"/>
  <c r="Q119" i="43"/>
  <c r="P119" i="43"/>
  <c r="O119" i="43"/>
  <c r="N119" i="43"/>
  <c r="M119" i="43"/>
  <c r="L119" i="43"/>
  <c r="K119" i="43"/>
  <c r="J119" i="43"/>
  <c r="I119" i="43"/>
  <c r="H119" i="43"/>
  <c r="G119" i="43"/>
  <c r="F119" i="43"/>
  <c r="E119" i="43"/>
  <c r="C119" i="43"/>
  <c r="B119" i="43"/>
  <c r="S118" i="43"/>
  <c r="R118" i="43"/>
  <c r="Q118" i="43"/>
  <c r="P118" i="43"/>
  <c r="O118" i="43"/>
  <c r="N118" i="43"/>
  <c r="M118" i="43"/>
  <c r="L118" i="43"/>
  <c r="K118" i="43"/>
  <c r="J118" i="43"/>
  <c r="I118" i="43"/>
  <c r="H118" i="43"/>
  <c r="G118" i="43"/>
  <c r="F118" i="43"/>
  <c r="E118" i="43"/>
  <c r="C118" i="43"/>
  <c r="B118" i="43"/>
  <c r="C117" i="43"/>
  <c r="B117" i="43"/>
  <c r="S116" i="43"/>
  <c r="R116" i="43"/>
  <c r="Q116" i="43"/>
  <c r="P116" i="43"/>
  <c r="O116" i="43"/>
  <c r="N116" i="43"/>
  <c r="M116" i="43"/>
  <c r="L116" i="43"/>
  <c r="K116" i="43"/>
  <c r="J116" i="43"/>
  <c r="I116" i="43"/>
  <c r="H116" i="43"/>
  <c r="G116" i="43"/>
  <c r="F116" i="43"/>
  <c r="E116" i="43"/>
  <c r="C116" i="43"/>
  <c r="B116" i="43"/>
  <c r="S115" i="43"/>
  <c r="R115" i="43"/>
  <c r="Q115" i="43"/>
  <c r="P115" i="43"/>
  <c r="O115" i="43"/>
  <c r="N115" i="43"/>
  <c r="M115" i="43"/>
  <c r="L115" i="43"/>
  <c r="K115" i="43"/>
  <c r="J115" i="43"/>
  <c r="I115" i="43"/>
  <c r="H115" i="43"/>
  <c r="G115" i="43"/>
  <c r="F115" i="43"/>
  <c r="E115" i="43"/>
  <c r="C115" i="43"/>
  <c r="B115" i="43"/>
  <c r="S114" i="43"/>
  <c r="R114" i="43"/>
  <c r="Q114" i="43"/>
  <c r="P114" i="43"/>
  <c r="O114" i="43"/>
  <c r="N114" i="43"/>
  <c r="M114" i="43"/>
  <c r="L114" i="43"/>
  <c r="K114" i="43"/>
  <c r="J114" i="43"/>
  <c r="I114" i="43"/>
  <c r="H114" i="43"/>
  <c r="G114" i="43"/>
  <c r="F114" i="43"/>
  <c r="E114" i="43"/>
  <c r="C114" i="43"/>
  <c r="B114" i="43"/>
  <c r="S113" i="43"/>
  <c r="R113" i="43"/>
  <c r="Q113" i="43"/>
  <c r="P113" i="43"/>
  <c r="O113" i="43"/>
  <c r="N113" i="43"/>
  <c r="M113" i="43"/>
  <c r="L113" i="43"/>
  <c r="K113" i="43"/>
  <c r="J113" i="43"/>
  <c r="I113" i="43"/>
  <c r="H113" i="43"/>
  <c r="G113" i="43"/>
  <c r="F113" i="43"/>
  <c r="E113" i="43"/>
  <c r="C113" i="43"/>
  <c r="B113" i="43"/>
  <c r="S112" i="43"/>
  <c r="R112" i="43"/>
  <c r="Q112" i="43"/>
  <c r="P112" i="43"/>
  <c r="O112" i="43"/>
  <c r="N112" i="43"/>
  <c r="M112" i="43"/>
  <c r="L112" i="43"/>
  <c r="K112" i="43"/>
  <c r="J112" i="43"/>
  <c r="I112" i="43"/>
  <c r="H112" i="43"/>
  <c r="G112" i="43"/>
  <c r="F112" i="43"/>
  <c r="E112" i="43"/>
  <c r="C112" i="43"/>
  <c r="B112" i="43"/>
  <c r="C111" i="43"/>
  <c r="B111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C110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C109" i="43"/>
  <c r="B109" i="43"/>
  <c r="S108" i="43"/>
  <c r="R108" i="43"/>
  <c r="Q108" i="43"/>
  <c r="P108" i="43"/>
  <c r="O108" i="43"/>
  <c r="N108" i="43"/>
  <c r="M108" i="43"/>
  <c r="L108" i="43"/>
  <c r="K108" i="43"/>
  <c r="J108" i="43"/>
  <c r="I108" i="43"/>
  <c r="H108" i="43"/>
  <c r="G108" i="43"/>
  <c r="F108" i="43"/>
  <c r="E108" i="43"/>
  <c r="C108" i="43"/>
  <c r="B108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F107" i="43"/>
  <c r="E107" i="43"/>
  <c r="C107" i="43"/>
  <c r="B107" i="43"/>
  <c r="C106" i="43"/>
  <c r="B106" i="43"/>
  <c r="S105" i="43"/>
  <c r="R105" i="43"/>
  <c r="Q105" i="43"/>
  <c r="P105" i="43"/>
  <c r="O105" i="43"/>
  <c r="N105" i="43"/>
  <c r="M105" i="43"/>
  <c r="L105" i="43"/>
  <c r="K105" i="43"/>
  <c r="J105" i="43"/>
  <c r="I105" i="43"/>
  <c r="H105" i="43"/>
  <c r="G105" i="43"/>
  <c r="F105" i="43"/>
  <c r="E105" i="43"/>
  <c r="C105" i="43"/>
  <c r="B105" i="43"/>
  <c r="S104" i="43"/>
  <c r="R104" i="43"/>
  <c r="Q104" i="43"/>
  <c r="P104" i="43"/>
  <c r="O104" i="43"/>
  <c r="N104" i="43"/>
  <c r="M104" i="43"/>
  <c r="L104" i="43"/>
  <c r="K104" i="43"/>
  <c r="J104" i="43"/>
  <c r="I104" i="43"/>
  <c r="H104" i="43"/>
  <c r="G104" i="43"/>
  <c r="F104" i="43"/>
  <c r="E104" i="43"/>
  <c r="S103" i="43"/>
  <c r="R103" i="43"/>
  <c r="Q103" i="43"/>
  <c r="P103" i="43"/>
  <c r="O103" i="43"/>
  <c r="N103" i="43"/>
  <c r="M103" i="43"/>
  <c r="L103" i="43"/>
  <c r="K103" i="43"/>
  <c r="J103" i="43"/>
  <c r="I103" i="43"/>
  <c r="H103" i="43"/>
  <c r="G103" i="43"/>
  <c r="F103" i="43"/>
  <c r="E103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S100" i="43"/>
  <c r="R100" i="43"/>
  <c r="Q100" i="43"/>
  <c r="P100" i="43"/>
  <c r="O100" i="43"/>
  <c r="N100" i="43"/>
  <c r="M100" i="43"/>
  <c r="L100" i="43"/>
  <c r="K100" i="43"/>
  <c r="J100" i="43"/>
  <c r="I100" i="43"/>
  <c r="H100" i="43"/>
  <c r="G100" i="43"/>
  <c r="F100" i="43"/>
  <c r="E100" i="43"/>
  <c r="S98" i="43"/>
  <c r="R98" i="43"/>
  <c r="Q98" i="43"/>
  <c r="P98" i="43"/>
  <c r="O98" i="43"/>
  <c r="N98" i="43"/>
  <c r="M98" i="43"/>
  <c r="L98" i="43"/>
  <c r="K98" i="43"/>
  <c r="J98" i="43"/>
  <c r="I98" i="43"/>
  <c r="H98" i="43"/>
  <c r="G98" i="43"/>
  <c r="F98" i="43"/>
  <c r="E98" i="43"/>
  <c r="S97" i="43"/>
  <c r="R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S96" i="43"/>
  <c r="R96" i="43"/>
  <c r="Q96" i="43"/>
  <c r="P96" i="43"/>
  <c r="O96" i="43"/>
  <c r="N96" i="43"/>
  <c r="M96" i="43"/>
  <c r="L96" i="43"/>
  <c r="K96" i="43"/>
  <c r="J96" i="43"/>
  <c r="I96" i="43"/>
  <c r="H96" i="43"/>
  <c r="G96" i="43"/>
  <c r="F96" i="43"/>
  <c r="E96" i="43"/>
  <c r="S95" i="43"/>
  <c r="R95" i="43"/>
  <c r="Q95" i="43"/>
  <c r="P95" i="43"/>
  <c r="O95" i="43"/>
  <c r="N95" i="43"/>
  <c r="M95" i="43"/>
  <c r="L95" i="43"/>
  <c r="K95" i="43"/>
  <c r="J95" i="43"/>
  <c r="I95" i="43"/>
  <c r="H95" i="43"/>
  <c r="G95" i="43"/>
  <c r="F95" i="43"/>
  <c r="E95" i="43"/>
  <c r="S93" i="43"/>
  <c r="R93" i="43"/>
  <c r="Q93" i="43"/>
  <c r="P93" i="43"/>
  <c r="O93" i="43"/>
  <c r="N93" i="43"/>
  <c r="M93" i="43"/>
  <c r="L93" i="43"/>
  <c r="K93" i="43"/>
  <c r="J93" i="43"/>
  <c r="I93" i="43"/>
  <c r="H93" i="43"/>
  <c r="G93" i="43"/>
  <c r="F93" i="43"/>
  <c r="E93" i="43"/>
  <c r="S92" i="43"/>
  <c r="R92" i="43"/>
  <c r="Q92" i="43"/>
  <c r="P92" i="43"/>
  <c r="O92" i="43"/>
  <c r="N92" i="43"/>
  <c r="M92" i="43"/>
  <c r="L92" i="43"/>
  <c r="K92" i="43"/>
  <c r="J92" i="43"/>
  <c r="I92" i="43"/>
  <c r="H92" i="43"/>
  <c r="G92" i="43"/>
  <c r="F92" i="43"/>
  <c r="E92" i="43"/>
  <c r="S91" i="43"/>
  <c r="R91" i="43"/>
  <c r="Q91" i="43"/>
  <c r="P91" i="43"/>
  <c r="O91" i="43"/>
  <c r="N91" i="43"/>
  <c r="M91" i="43"/>
  <c r="L91" i="43"/>
  <c r="K91" i="43"/>
  <c r="J91" i="43"/>
  <c r="I91" i="43"/>
  <c r="H91" i="43"/>
  <c r="G91" i="43"/>
  <c r="F91" i="43"/>
  <c r="E91" i="43"/>
  <c r="S90" i="43"/>
  <c r="R90" i="43"/>
  <c r="Q90" i="43"/>
  <c r="P90" i="43"/>
  <c r="O90" i="43"/>
  <c r="N90" i="43"/>
  <c r="M90" i="43"/>
  <c r="L90" i="43"/>
  <c r="K90" i="43"/>
  <c r="J90" i="43"/>
  <c r="I90" i="43"/>
  <c r="H90" i="43"/>
  <c r="G90" i="43"/>
  <c r="F90" i="43"/>
  <c r="E90" i="43"/>
  <c r="D90" i="43"/>
  <c r="C90" i="43"/>
  <c r="B9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B80" i="43"/>
  <c r="S79" i="43"/>
  <c r="R79" i="43"/>
  <c r="Q79" i="43"/>
  <c r="P79" i="43"/>
  <c r="O79" i="43"/>
  <c r="N79" i="43"/>
  <c r="M79" i="43"/>
  <c r="L79" i="43"/>
  <c r="K79" i="43"/>
  <c r="J79" i="43"/>
  <c r="I79" i="43"/>
  <c r="H79" i="43"/>
  <c r="G79" i="43"/>
  <c r="F79" i="43"/>
  <c r="E79" i="43"/>
  <c r="D79" i="43"/>
  <c r="C79" i="43"/>
  <c r="B79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D78" i="43"/>
  <c r="C78" i="43"/>
  <c r="B78" i="43"/>
  <c r="S77" i="43"/>
  <c r="R77" i="43"/>
  <c r="Q77" i="43"/>
  <c r="P77" i="43"/>
  <c r="O77" i="43"/>
  <c r="N77" i="43"/>
  <c r="M77" i="43"/>
  <c r="L77" i="43"/>
  <c r="K77" i="43"/>
  <c r="J77" i="43"/>
  <c r="I77" i="43"/>
  <c r="H77" i="43"/>
  <c r="G77" i="43"/>
  <c r="F77" i="43"/>
  <c r="E77" i="43"/>
  <c r="D77" i="43"/>
  <c r="C77" i="43"/>
  <c r="B77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F76" i="43"/>
  <c r="E76" i="43"/>
  <c r="D76" i="43"/>
  <c r="C76" i="43"/>
  <c r="B76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F75" i="43"/>
  <c r="E75" i="43"/>
  <c r="D75" i="43"/>
  <c r="C75" i="43"/>
  <c r="B75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F74" i="43"/>
  <c r="E74" i="43"/>
  <c r="D74" i="43"/>
  <c r="C74" i="43"/>
  <c r="B74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D73" i="43"/>
  <c r="C73" i="43"/>
  <c r="B73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D72" i="43"/>
  <c r="C72" i="43"/>
  <c r="B72" i="43"/>
  <c r="S71" i="43"/>
  <c r="R71" i="43"/>
  <c r="Q71" i="43"/>
  <c r="P71" i="43"/>
  <c r="O71" i="43"/>
  <c r="N71" i="43"/>
  <c r="M71" i="43"/>
  <c r="L71" i="43"/>
  <c r="K71" i="43"/>
  <c r="J71" i="43"/>
  <c r="I71" i="43"/>
  <c r="H71" i="43"/>
  <c r="G71" i="43"/>
  <c r="F71" i="43"/>
  <c r="E71" i="43"/>
  <c r="D71" i="43"/>
  <c r="C71" i="43"/>
  <c r="B71" i="43"/>
  <c r="S70" i="43"/>
  <c r="R70" i="43"/>
  <c r="Q70" i="43"/>
  <c r="P70" i="43"/>
  <c r="O70" i="43"/>
  <c r="N70" i="43"/>
  <c r="M70" i="43"/>
  <c r="L70" i="43"/>
  <c r="K70" i="43"/>
  <c r="J70" i="43"/>
  <c r="I70" i="43"/>
  <c r="H70" i="43"/>
  <c r="G70" i="43"/>
  <c r="F70" i="43"/>
  <c r="E70" i="43"/>
  <c r="D70" i="43"/>
  <c r="C70" i="43"/>
  <c r="B70" i="43"/>
  <c r="S69" i="43"/>
  <c r="R69" i="43"/>
  <c r="Q69" i="43"/>
  <c r="P69" i="43"/>
  <c r="O69" i="43"/>
  <c r="N69" i="43"/>
  <c r="M69" i="43"/>
  <c r="L69" i="43"/>
  <c r="K69" i="43"/>
  <c r="J69" i="43"/>
  <c r="I69" i="43"/>
  <c r="H69" i="43"/>
  <c r="G69" i="43"/>
  <c r="F69" i="43"/>
  <c r="E69" i="43"/>
  <c r="D69" i="43"/>
  <c r="C69" i="43"/>
  <c r="B69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D68" i="43"/>
  <c r="S67" i="43"/>
  <c r="R67" i="43"/>
  <c r="Q67" i="43"/>
  <c r="P67" i="43"/>
  <c r="O67" i="43"/>
  <c r="N67" i="43"/>
  <c r="M67" i="43"/>
  <c r="L67" i="43"/>
  <c r="K67" i="43"/>
  <c r="J67" i="43"/>
  <c r="I67" i="43"/>
  <c r="H67" i="43"/>
  <c r="G67" i="43"/>
  <c r="F67" i="43"/>
  <c r="E67" i="43"/>
  <c r="D67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F66" i="43"/>
  <c r="E66" i="43"/>
  <c r="D66" i="43"/>
  <c r="S65" i="43"/>
  <c r="R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E65" i="43"/>
  <c r="D65" i="43"/>
  <c r="S64" i="43"/>
  <c r="R64" i="43"/>
  <c r="Q64" i="43"/>
  <c r="P64" i="43"/>
  <c r="O64" i="43"/>
  <c r="N64" i="43"/>
  <c r="M64" i="43"/>
  <c r="L64" i="43"/>
  <c r="K64" i="43"/>
  <c r="J64" i="43"/>
  <c r="I64" i="43"/>
  <c r="H64" i="43"/>
  <c r="G64" i="43"/>
  <c r="F64" i="43"/>
  <c r="E64" i="43"/>
  <c r="D64" i="43"/>
  <c r="S63" i="43"/>
  <c r="R63" i="43"/>
  <c r="Q63" i="43"/>
  <c r="P63" i="43"/>
  <c r="O63" i="43"/>
  <c r="N63" i="43"/>
  <c r="M63" i="43"/>
  <c r="L63" i="43"/>
  <c r="K63" i="43"/>
  <c r="J63" i="43"/>
  <c r="I63" i="43"/>
  <c r="H63" i="43"/>
  <c r="G63" i="43"/>
  <c r="F63" i="43"/>
  <c r="E63" i="43"/>
  <c r="D63" i="43"/>
  <c r="S62" i="43"/>
  <c r="R62" i="43"/>
  <c r="Q62" i="43"/>
  <c r="P62" i="43"/>
  <c r="O62" i="43"/>
  <c r="N62" i="43"/>
  <c r="M62" i="43"/>
  <c r="L62" i="43"/>
  <c r="K62" i="43"/>
  <c r="J62" i="43"/>
  <c r="I62" i="43"/>
  <c r="H62" i="43"/>
  <c r="G62" i="43"/>
  <c r="F62" i="43"/>
  <c r="E62" i="43"/>
  <c r="D62" i="43"/>
  <c r="S61" i="43"/>
  <c r="R61" i="43"/>
  <c r="Q61" i="43"/>
  <c r="P61" i="43"/>
  <c r="O61" i="43"/>
  <c r="N61" i="43"/>
  <c r="M61" i="43"/>
  <c r="L61" i="43"/>
  <c r="K61" i="43"/>
  <c r="J61" i="43"/>
  <c r="I61" i="43"/>
  <c r="H61" i="43"/>
  <c r="G61" i="43"/>
  <c r="F61" i="43"/>
  <c r="E61" i="43"/>
  <c r="D61" i="43"/>
  <c r="S60" i="43"/>
  <c r="R60" i="43"/>
  <c r="Q60" i="43"/>
  <c r="P60" i="43"/>
  <c r="O60" i="43"/>
  <c r="N60" i="43"/>
  <c r="M60" i="43"/>
  <c r="L60" i="43"/>
  <c r="K60" i="43"/>
  <c r="J60" i="43"/>
  <c r="I60" i="43"/>
  <c r="H60" i="43"/>
  <c r="G60" i="43"/>
  <c r="F60" i="43"/>
  <c r="E60" i="43"/>
  <c r="D60" i="43"/>
  <c r="S59" i="43"/>
  <c r="R59" i="43"/>
  <c r="Q59" i="43"/>
  <c r="P59" i="43"/>
  <c r="O59" i="43"/>
  <c r="N59" i="43"/>
  <c r="M59" i="43"/>
  <c r="L59" i="43"/>
  <c r="K59" i="43"/>
  <c r="J59" i="43"/>
  <c r="I59" i="43"/>
  <c r="H59" i="43"/>
  <c r="G59" i="43"/>
  <c r="F59" i="43"/>
  <c r="E59" i="43"/>
  <c r="D59" i="43"/>
  <c r="S58" i="43"/>
  <c r="R58" i="43"/>
  <c r="Q58" i="43"/>
  <c r="P58" i="43"/>
  <c r="O58" i="43"/>
  <c r="N58" i="43"/>
  <c r="M58" i="43"/>
  <c r="L58" i="43"/>
  <c r="K58" i="43"/>
  <c r="J58" i="43"/>
  <c r="I58" i="43"/>
  <c r="H58" i="43"/>
  <c r="G58" i="43"/>
  <c r="F58" i="43"/>
  <c r="E58" i="43"/>
  <c r="D58" i="43"/>
  <c r="S57" i="43"/>
  <c r="R57" i="43"/>
  <c r="Q57" i="43"/>
  <c r="P57" i="43"/>
  <c r="O57" i="43"/>
  <c r="N57" i="43"/>
  <c r="M57" i="43"/>
  <c r="L57" i="43"/>
  <c r="K57" i="43"/>
  <c r="J57" i="43"/>
  <c r="I57" i="43"/>
  <c r="H57" i="43"/>
  <c r="G57" i="43"/>
  <c r="F57" i="43"/>
  <c r="E57" i="43"/>
  <c r="D57" i="43"/>
  <c r="S56" i="43"/>
  <c r="R56" i="43"/>
  <c r="Q56" i="43"/>
  <c r="P56" i="43"/>
  <c r="O56" i="43"/>
  <c r="N56" i="43"/>
  <c r="M56" i="43"/>
  <c r="L56" i="43"/>
  <c r="K56" i="43"/>
  <c r="J56" i="43"/>
  <c r="I56" i="43"/>
  <c r="H56" i="43"/>
  <c r="G56" i="43"/>
  <c r="F56" i="43"/>
  <c r="E56" i="43"/>
  <c r="D56" i="43"/>
  <c r="S55" i="43"/>
  <c r="R55" i="43"/>
  <c r="Q55" i="43"/>
  <c r="P55" i="43"/>
  <c r="O55" i="43"/>
  <c r="N55" i="43"/>
  <c r="M55" i="43"/>
  <c r="L55" i="43"/>
  <c r="K55" i="43"/>
  <c r="J55" i="43"/>
  <c r="I55" i="43"/>
  <c r="H55" i="43"/>
  <c r="G55" i="43"/>
  <c r="F55" i="43"/>
  <c r="E55" i="43"/>
  <c r="D55" i="43"/>
  <c r="S54" i="43"/>
  <c r="R54" i="43"/>
  <c r="Q54" i="43"/>
  <c r="P54" i="43"/>
  <c r="O54" i="43"/>
  <c r="N54" i="43"/>
  <c r="M54" i="43"/>
  <c r="L54" i="43"/>
  <c r="K54" i="43"/>
  <c r="J54" i="43"/>
  <c r="I54" i="43"/>
  <c r="H54" i="43"/>
  <c r="G54" i="43"/>
  <c r="F54" i="43"/>
  <c r="E54" i="43"/>
  <c r="D54" i="43"/>
  <c r="C54" i="43"/>
  <c r="B54" i="43"/>
  <c r="T93" i="46"/>
  <c r="T94" i="46"/>
  <c r="T95" i="46"/>
  <c r="T96" i="46"/>
  <c r="T97" i="46"/>
  <c r="T98" i="46"/>
  <c r="T99" i="46"/>
  <c r="T100" i="46"/>
  <c r="T101" i="46"/>
  <c r="T102" i="46"/>
  <c r="T103" i="46"/>
  <c r="T104" i="46"/>
  <c r="T105" i="46"/>
  <c r="T106" i="46"/>
  <c r="T107" i="46"/>
  <c r="T108" i="46"/>
  <c r="T109" i="46"/>
  <c r="T110" i="46"/>
  <c r="T111" i="46"/>
  <c r="T112" i="46"/>
  <c r="T113" i="46"/>
  <c r="T114" i="46"/>
  <c r="T115" i="46"/>
  <c r="T116" i="46"/>
  <c r="T117" i="46"/>
  <c r="T118" i="46"/>
  <c r="T119" i="46"/>
  <c r="T120" i="46"/>
  <c r="T121" i="46"/>
  <c r="T122" i="46"/>
  <c r="T123" i="46"/>
  <c r="T124" i="46"/>
  <c r="T125" i="46"/>
  <c r="T126" i="46"/>
  <c r="T127" i="46"/>
  <c r="T128" i="46"/>
  <c r="T129" i="46"/>
  <c r="T92" i="46"/>
  <c r="T57" i="46"/>
  <c r="T58" i="46"/>
  <c r="T59" i="46"/>
  <c r="T60" i="46"/>
  <c r="T61" i="46"/>
  <c r="T62" i="46"/>
  <c r="T63" i="46"/>
  <c r="T64" i="46"/>
  <c r="T65" i="46"/>
  <c r="T66" i="46"/>
  <c r="T67" i="46"/>
  <c r="T68" i="46"/>
  <c r="T69" i="46"/>
  <c r="T70" i="46"/>
  <c r="T71" i="46"/>
  <c r="T72" i="46"/>
  <c r="T73" i="46"/>
  <c r="T74" i="46"/>
  <c r="T75" i="46"/>
  <c r="T76" i="46"/>
  <c r="T77" i="46"/>
  <c r="T78" i="46"/>
  <c r="T79" i="46"/>
  <c r="T80" i="46"/>
  <c r="T81" i="46"/>
  <c r="T82" i="46"/>
  <c r="T56" i="46"/>
  <c r="T89" i="42"/>
  <c r="T90" i="42"/>
  <c r="T93" i="42"/>
  <c r="T94" i="42"/>
  <c r="T95" i="42"/>
  <c r="T96" i="42"/>
  <c r="T98" i="42"/>
  <c r="T99" i="42"/>
  <c r="T100" i="42"/>
  <c r="T101" i="42"/>
  <c r="T102" i="42"/>
  <c r="T103" i="42"/>
  <c r="T104" i="42"/>
  <c r="T105" i="42"/>
  <c r="T106" i="42"/>
  <c r="T107" i="42"/>
  <c r="T108" i="42"/>
  <c r="T109" i="42"/>
  <c r="T110" i="42"/>
  <c r="T111" i="42"/>
  <c r="T112" i="42"/>
  <c r="T113" i="42"/>
  <c r="T114" i="42"/>
  <c r="T115" i="42"/>
  <c r="T116" i="42"/>
  <c r="T117" i="42"/>
  <c r="T118" i="42"/>
  <c r="T119" i="42"/>
  <c r="T120" i="42"/>
  <c r="T121" i="42"/>
  <c r="T122" i="42"/>
  <c r="T123" i="42"/>
  <c r="T124" i="42"/>
  <c r="T125" i="42"/>
  <c r="T88" i="42"/>
  <c r="T53" i="42"/>
  <c r="T54" i="42"/>
  <c r="T55" i="42"/>
  <c r="T56" i="42"/>
  <c r="T57" i="42"/>
  <c r="T58" i="42"/>
  <c r="T59" i="42"/>
  <c r="T60" i="42"/>
  <c r="T61" i="42"/>
  <c r="T62" i="42"/>
  <c r="T63" i="42"/>
  <c r="T64" i="42"/>
  <c r="T65" i="42"/>
  <c r="T66" i="42"/>
  <c r="T67" i="42"/>
  <c r="T68" i="42"/>
  <c r="T69" i="42"/>
  <c r="T70" i="42"/>
  <c r="T71" i="42"/>
  <c r="T72" i="42"/>
  <c r="T73" i="42"/>
  <c r="T74" i="42"/>
  <c r="T75" i="42"/>
  <c r="T76" i="42"/>
  <c r="T77" i="42"/>
  <c r="T78" i="42"/>
  <c r="T52" i="42"/>
  <c r="S125" i="42"/>
  <c r="R125" i="42"/>
  <c r="Q125" i="42"/>
  <c r="P125" i="42"/>
  <c r="O125" i="42"/>
  <c r="N125" i="42"/>
  <c r="M125" i="42"/>
  <c r="L125" i="42"/>
  <c r="K125" i="42"/>
  <c r="J125" i="42"/>
  <c r="I125" i="42"/>
  <c r="H125" i="42"/>
  <c r="G125" i="42"/>
  <c r="F125" i="42"/>
  <c r="E125" i="42"/>
  <c r="C125" i="42"/>
  <c r="B125" i="42"/>
  <c r="S124" i="42"/>
  <c r="R124" i="42"/>
  <c r="Q124" i="42"/>
  <c r="P124" i="42"/>
  <c r="O124" i="42"/>
  <c r="N124" i="42"/>
  <c r="M124" i="42"/>
  <c r="L124" i="42"/>
  <c r="K124" i="42"/>
  <c r="J124" i="42"/>
  <c r="I124" i="42"/>
  <c r="H124" i="42"/>
  <c r="G124" i="42"/>
  <c r="F124" i="42"/>
  <c r="E124" i="42"/>
  <c r="C124" i="42"/>
  <c r="B124" i="42"/>
  <c r="S123" i="42"/>
  <c r="R123" i="42"/>
  <c r="Q123" i="42"/>
  <c r="P123" i="42"/>
  <c r="O123" i="42"/>
  <c r="N123" i="42"/>
  <c r="M123" i="42"/>
  <c r="L123" i="42"/>
  <c r="K123" i="42"/>
  <c r="J123" i="42"/>
  <c r="I123" i="42"/>
  <c r="H123" i="42"/>
  <c r="G123" i="42"/>
  <c r="F123" i="42"/>
  <c r="E123" i="42"/>
  <c r="C123" i="42"/>
  <c r="B123" i="42"/>
  <c r="S122" i="42"/>
  <c r="R122" i="42"/>
  <c r="Q122" i="42"/>
  <c r="P122" i="42"/>
  <c r="O122" i="42"/>
  <c r="N122" i="42"/>
  <c r="M122" i="42"/>
  <c r="L122" i="42"/>
  <c r="K122" i="42"/>
  <c r="J122" i="42"/>
  <c r="I122" i="42"/>
  <c r="H122" i="42"/>
  <c r="G122" i="42"/>
  <c r="F122" i="42"/>
  <c r="E122" i="42"/>
  <c r="C122" i="42"/>
  <c r="B122" i="42"/>
  <c r="S121" i="42"/>
  <c r="R121" i="42"/>
  <c r="Q121" i="42"/>
  <c r="P121" i="42"/>
  <c r="O121" i="42"/>
  <c r="N121" i="42"/>
  <c r="M121" i="42"/>
  <c r="L121" i="42"/>
  <c r="K121" i="42"/>
  <c r="J121" i="42"/>
  <c r="I121" i="42"/>
  <c r="H121" i="42"/>
  <c r="G121" i="42"/>
  <c r="F121" i="42"/>
  <c r="E121" i="42"/>
  <c r="C121" i="42"/>
  <c r="B121" i="42"/>
  <c r="S120" i="42"/>
  <c r="R120" i="42"/>
  <c r="Q120" i="42"/>
  <c r="P120" i="42"/>
  <c r="O120" i="42"/>
  <c r="N120" i="42"/>
  <c r="M120" i="42"/>
  <c r="L120" i="42"/>
  <c r="K120" i="42"/>
  <c r="J120" i="42"/>
  <c r="I120" i="42"/>
  <c r="H120" i="42"/>
  <c r="G120" i="42"/>
  <c r="F120" i="42"/>
  <c r="E120" i="42"/>
  <c r="C120" i="42"/>
  <c r="B120" i="42"/>
  <c r="S119" i="42"/>
  <c r="R119" i="42"/>
  <c r="Q119" i="42"/>
  <c r="P119" i="42"/>
  <c r="O119" i="42"/>
  <c r="N119" i="42"/>
  <c r="M119" i="42"/>
  <c r="L119" i="42"/>
  <c r="K119" i="42"/>
  <c r="J119" i="42"/>
  <c r="I119" i="42"/>
  <c r="H119" i="42"/>
  <c r="G119" i="42"/>
  <c r="F119" i="42"/>
  <c r="E119" i="42"/>
  <c r="C119" i="42"/>
  <c r="B119" i="42"/>
  <c r="S118" i="42"/>
  <c r="R118" i="42"/>
  <c r="Q118" i="42"/>
  <c r="P118" i="42"/>
  <c r="O118" i="42"/>
  <c r="N118" i="42"/>
  <c r="M118" i="42"/>
  <c r="L118" i="42"/>
  <c r="K118" i="42"/>
  <c r="J118" i="42"/>
  <c r="I118" i="42"/>
  <c r="H118" i="42"/>
  <c r="G118" i="42"/>
  <c r="F118" i="42"/>
  <c r="E118" i="42"/>
  <c r="C118" i="42"/>
  <c r="B118" i="42"/>
  <c r="S117" i="42"/>
  <c r="R117" i="42"/>
  <c r="Q117" i="42"/>
  <c r="P117" i="42"/>
  <c r="O117" i="42"/>
  <c r="N117" i="42"/>
  <c r="M117" i="42"/>
  <c r="L117" i="42"/>
  <c r="K117" i="42"/>
  <c r="J117" i="42"/>
  <c r="I117" i="42"/>
  <c r="H117" i="42"/>
  <c r="G117" i="42"/>
  <c r="F117" i="42"/>
  <c r="E117" i="42"/>
  <c r="C117" i="42"/>
  <c r="B117" i="42"/>
  <c r="S116" i="42"/>
  <c r="R116" i="42"/>
  <c r="Q116" i="42"/>
  <c r="P116" i="42"/>
  <c r="O116" i="42"/>
  <c r="N116" i="42"/>
  <c r="M116" i="42"/>
  <c r="L116" i="42"/>
  <c r="K116" i="42"/>
  <c r="J116" i="42"/>
  <c r="I116" i="42"/>
  <c r="H116" i="42"/>
  <c r="G116" i="42"/>
  <c r="F116" i="42"/>
  <c r="E116" i="42"/>
  <c r="C116" i="42"/>
  <c r="B116" i="42"/>
  <c r="S115" i="42"/>
  <c r="R115" i="42"/>
  <c r="Q115" i="42"/>
  <c r="P115" i="42"/>
  <c r="O115" i="42"/>
  <c r="N115" i="42"/>
  <c r="M115" i="42"/>
  <c r="C115" i="42"/>
  <c r="B115" i="42"/>
  <c r="S114" i="42"/>
  <c r="R114" i="42"/>
  <c r="Q114" i="42"/>
  <c r="P114" i="42"/>
  <c r="O114" i="42"/>
  <c r="N114" i="42"/>
  <c r="M114" i="42"/>
  <c r="L114" i="42"/>
  <c r="K114" i="42"/>
  <c r="J114" i="42"/>
  <c r="I114" i="42"/>
  <c r="H114" i="42"/>
  <c r="G114" i="42"/>
  <c r="F114" i="42"/>
  <c r="E114" i="42"/>
  <c r="C114" i="42"/>
  <c r="B114" i="42"/>
  <c r="S113" i="42"/>
  <c r="R113" i="42"/>
  <c r="Q113" i="42"/>
  <c r="P113" i="42"/>
  <c r="O113" i="42"/>
  <c r="N113" i="42"/>
  <c r="M113" i="42"/>
  <c r="L113" i="42"/>
  <c r="K113" i="42"/>
  <c r="J113" i="42"/>
  <c r="I113" i="42"/>
  <c r="H113" i="42"/>
  <c r="G113" i="42"/>
  <c r="F113" i="42"/>
  <c r="E113" i="42"/>
  <c r="C113" i="42"/>
  <c r="B113" i="42"/>
  <c r="S112" i="42"/>
  <c r="R112" i="42"/>
  <c r="Q112" i="42"/>
  <c r="P112" i="42"/>
  <c r="O112" i="42"/>
  <c r="N112" i="42"/>
  <c r="M112" i="42"/>
  <c r="L112" i="42"/>
  <c r="K112" i="42"/>
  <c r="J112" i="42"/>
  <c r="I112" i="42"/>
  <c r="H112" i="42"/>
  <c r="G112" i="42"/>
  <c r="F112" i="42"/>
  <c r="E112" i="42"/>
  <c r="C112" i="42"/>
  <c r="B112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C111" i="42"/>
  <c r="B111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C110" i="42"/>
  <c r="B110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C109" i="42"/>
  <c r="B109" i="42"/>
  <c r="S108" i="42"/>
  <c r="R108" i="42"/>
  <c r="Q108" i="42"/>
  <c r="P108" i="42"/>
  <c r="O108" i="42"/>
  <c r="N108" i="42"/>
  <c r="M108" i="42"/>
  <c r="L108" i="42"/>
  <c r="K108" i="42"/>
  <c r="J108" i="42"/>
  <c r="I108" i="42"/>
  <c r="H108" i="42"/>
  <c r="G108" i="42"/>
  <c r="F108" i="42"/>
  <c r="E108" i="42"/>
  <c r="C108" i="42"/>
  <c r="S107" i="42"/>
  <c r="R107" i="42"/>
  <c r="Q107" i="42"/>
  <c r="P107" i="42"/>
  <c r="O107" i="42"/>
  <c r="N107" i="42"/>
  <c r="M107" i="42"/>
  <c r="L107" i="42"/>
  <c r="K107" i="42"/>
  <c r="J107" i="42"/>
  <c r="I107" i="42"/>
  <c r="H107" i="42"/>
  <c r="G107" i="42"/>
  <c r="F107" i="42"/>
  <c r="E107" i="42"/>
  <c r="C107" i="42"/>
  <c r="B107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C106" i="42"/>
  <c r="B106" i="42"/>
  <c r="S105" i="42"/>
  <c r="R105" i="42"/>
  <c r="Q105" i="42"/>
  <c r="P105" i="42"/>
  <c r="O105" i="42"/>
  <c r="N105" i="42"/>
  <c r="M105" i="42"/>
  <c r="L105" i="42"/>
  <c r="K105" i="42"/>
  <c r="J105" i="42"/>
  <c r="I105" i="42"/>
  <c r="H105" i="42"/>
  <c r="G105" i="42"/>
  <c r="F105" i="42"/>
  <c r="E105" i="42"/>
  <c r="C105" i="42"/>
  <c r="B105" i="42"/>
  <c r="S104" i="42"/>
  <c r="R104" i="42"/>
  <c r="Q104" i="42"/>
  <c r="P104" i="42"/>
  <c r="O104" i="42"/>
  <c r="N104" i="42"/>
  <c r="M104" i="42"/>
  <c r="L104" i="42"/>
  <c r="K104" i="42"/>
  <c r="J104" i="42"/>
  <c r="I104" i="42"/>
  <c r="H104" i="42"/>
  <c r="G104" i="42"/>
  <c r="F104" i="42"/>
  <c r="E104" i="42"/>
  <c r="C104" i="42"/>
  <c r="B104" i="42"/>
  <c r="S103" i="42"/>
  <c r="R103" i="42"/>
  <c r="Q103" i="42"/>
  <c r="P103" i="42"/>
  <c r="O103" i="42"/>
  <c r="N103" i="42"/>
  <c r="M103" i="42"/>
  <c r="L103" i="42"/>
  <c r="K103" i="42"/>
  <c r="J103" i="42"/>
  <c r="I103" i="42"/>
  <c r="H103" i="42"/>
  <c r="G103" i="42"/>
  <c r="F103" i="42"/>
  <c r="E103" i="42"/>
  <c r="C103" i="42"/>
  <c r="B103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E100" i="42"/>
  <c r="S99" i="42"/>
  <c r="R99" i="42"/>
  <c r="Q99" i="42"/>
  <c r="P99" i="42"/>
  <c r="O99" i="42"/>
  <c r="N99" i="42"/>
  <c r="M99" i="42"/>
  <c r="L99" i="42"/>
  <c r="K99" i="42"/>
  <c r="J99" i="42"/>
  <c r="I99" i="42"/>
  <c r="H99" i="42"/>
  <c r="G99" i="42"/>
  <c r="F99" i="42"/>
  <c r="E99" i="42"/>
  <c r="S98" i="42"/>
  <c r="R98" i="42"/>
  <c r="Q98" i="42"/>
  <c r="P98" i="42"/>
  <c r="O98" i="42"/>
  <c r="N98" i="42"/>
  <c r="M98" i="42"/>
  <c r="L98" i="42"/>
  <c r="K98" i="42"/>
  <c r="J98" i="42"/>
  <c r="I98" i="42"/>
  <c r="H98" i="42"/>
  <c r="G98" i="42"/>
  <c r="F98" i="42"/>
  <c r="E98" i="42"/>
  <c r="S96" i="42"/>
  <c r="R96" i="42"/>
  <c r="Q96" i="42"/>
  <c r="P96" i="42"/>
  <c r="O96" i="42"/>
  <c r="N96" i="42"/>
  <c r="M96" i="42"/>
  <c r="L96" i="42"/>
  <c r="K96" i="42"/>
  <c r="J96" i="42"/>
  <c r="I96" i="42"/>
  <c r="H96" i="42"/>
  <c r="G96" i="42"/>
  <c r="F96" i="42"/>
  <c r="E96" i="42"/>
  <c r="S95" i="42"/>
  <c r="R95" i="42"/>
  <c r="Q95" i="42"/>
  <c r="P95" i="42"/>
  <c r="O95" i="42"/>
  <c r="N95" i="42"/>
  <c r="M95" i="42"/>
  <c r="L95" i="42"/>
  <c r="K95" i="42"/>
  <c r="J95" i="42"/>
  <c r="I95" i="42"/>
  <c r="H95" i="42"/>
  <c r="G95" i="42"/>
  <c r="F95" i="42"/>
  <c r="E95" i="42"/>
  <c r="S94" i="42"/>
  <c r="R94" i="42"/>
  <c r="Q94" i="42"/>
  <c r="P94" i="42"/>
  <c r="O94" i="42"/>
  <c r="N94" i="42"/>
  <c r="M94" i="42"/>
  <c r="L94" i="42"/>
  <c r="K94" i="42"/>
  <c r="J94" i="42"/>
  <c r="I94" i="42"/>
  <c r="H94" i="42"/>
  <c r="G94" i="42"/>
  <c r="F94" i="42"/>
  <c r="E94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S90" i="42"/>
  <c r="R90" i="42"/>
  <c r="Q90" i="42"/>
  <c r="P90" i="42"/>
  <c r="O90" i="42"/>
  <c r="N90" i="42"/>
  <c r="M90" i="42"/>
  <c r="L90" i="42"/>
  <c r="K90" i="42"/>
  <c r="J90" i="42"/>
  <c r="I90" i="42"/>
  <c r="H90" i="42"/>
  <c r="G90" i="42"/>
  <c r="F90" i="42"/>
  <c r="E90" i="42"/>
  <c r="S89" i="42"/>
  <c r="R89" i="42"/>
  <c r="Q89" i="42"/>
  <c r="P89" i="42"/>
  <c r="O89" i="42"/>
  <c r="N89" i="42"/>
  <c r="M89" i="42"/>
  <c r="L89" i="42"/>
  <c r="K89" i="42"/>
  <c r="J89" i="42"/>
  <c r="I89" i="42"/>
  <c r="H89" i="42"/>
  <c r="G89" i="42"/>
  <c r="F89" i="42"/>
  <c r="E89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D88" i="42"/>
  <c r="C88" i="42"/>
  <c r="B8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B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B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B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B75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E74" i="42"/>
  <c r="D74" i="42"/>
  <c r="C74" i="42"/>
  <c r="B74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D73" i="42"/>
  <c r="C73" i="42"/>
  <c r="B73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D72" i="42"/>
  <c r="C72" i="42"/>
  <c r="B72" i="42"/>
  <c r="S71" i="42"/>
  <c r="R71" i="42"/>
  <c r="Q71" i="42"/>
  <c r="P71" i="42"/>
  <c r="O71" i="42"/>
  <c r="N71" i="42"/>
  <c r="M71" i="42"/>
  <c r="L71" i="42"/>
  <c r="K71" i="42"/>
  <c r="J71" i="42"/>
  <c r="I71" i="42"/>
  <c r="H71" i="42"/>
  <c r="G71" i="42"/>
  <c r="F71" i="42"/>
  <c r="E71" i="42"/>
  <c r="D71" i="42"/>
  <c r="C71" i="42"/>
  <c r="B71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D70" i="42"/>
  <c r="C70" i="42"/>
  <c r="B70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D69" i="42"/>
  <c r="C69" i="42"/>
  <c r="B69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D68" i="42"/>
  <c r="C68" i="42"/>
  <c r="B68" i="42"/>
  <c r="S67" i="42"/>
  <c r="R67" i="42"/>
  <c r="Q67" i="42"/>
  <c r="P67" i="42"/>
  <c r="O67" i="42"/>
  <c r="N67" i="42"/>
  <c r="M67" i="42"/>
  <c r="L67" i="42"/>
  <c r="K67" i="42"/>
  <c r="J67" i="42"/>
  <c r="I67" i="42"/>
  <c r="H67" i="42"/>
  <c r="G67" i="42"/>
  <c r="F67" i="42"/>
  <c r="E67" i="42"/>
  <c r="D67" i="42"/>
  <c r="C67" i="42"/>
  <c r="B67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S62" i="42"/>
  <c r="R62" i="42"/>
  <c r="Q62" i="42"/>
  <c r="P62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S61" i="42"/>
  <c r="R61" i="42"/>
  <c r="Q61" i="42"/>
  <c r="P61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S60" i="42"/>
  <c r="R60" i="42"/>
  <c r="Q60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S59" i="42"/>
  <c r="R59" i="42"/>
  <c r="Q59" i="42"/>
  <c r="P59" i="42"/>
  <c r="O59" i="42"/>
  <c r="N59" i="42"/>
  <c r="M59" i="42"/>
  <c r="L59" i="42"/>
  <c r="K59" i="42"/>
  <c r="J59" i="42"/>
  <c r="I59" i="42"/>
  <c r="H59" i="42"/>
  <c r="G59" i="42"/>
  <c r="F59" i="42"/>
  <c r="E59" i="42"/>
  <c r="D59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52" i="42"/>
  <c r="B52" i="42"/>
  <c r="T89" i="40"/>
  <c r="T90" i="40"/>
  <c r="T91" i="40"/>
  <c r="T92" i="40"/>
  <c r="T93" i="40"/>
  <c r="T94" i="40"/>
  <c r="T95" i="40"/>
  <c r="T96" i="40"/>
  <c r="T97" i="40"/>
  <c r="T98" i="40"/>
  <c r="T99" i="40"/>
  <c r="T100" i="40"/>
  <c r="T101" i="40"/>
  <c r="T102" i="40"/>
  <c r="T103" i="40"/>
  <c r="T105" i="40"/>
  <c r="T106" i="40"/>
  <c r="T107" i="40"/>
  <c r="T108" i="40"/>
  <c r="T109" i="40"/>
  <c r="T110" i="40"/>
  <c r="T111" i="40"/>
  <c r="T112" i="40"/>
  <c r="T113" i="40"/>
  <c r="T114" i="40"/>
  <c r="T116" i="40"/>
  <c r="T117" i="40"/>
  <c r="T118" i="40"/>
  <c r="T119" i="40"/>
  <c r="T120" i="40"/>
  <c r="T122" i="40"/>
  <c r="T123" i="40"/>
  <c r="T124" i="40"/>
  <c r="T125" i="40"/>
  <c r="T88" i="40"/>
  <c r="T53" i="40"/>
  <c r="T54" i="40"/>
  <c r="T55" i="40"/>
  <c r="T56" i="40"/>
  <c r="T57" i="40"/>
  <c r="T58" i="40"/>
  <c r="T59" i="40"/>
  <c r="T60" i="40"/>
  <c r="T61" i="40"/>
  <c r="T62" i="40"/>
  <c r="T63" i="40"/>
  <c r="T64" i="40"/>
  <c r="T65" i="40"/>
  <c r="T66" i="40"/>
  <c r="T67" i="40"/>
  <c r="T68" i="40"/>
  <c r="T69" i="40"/>
  <c r="T70" i="40"/>
  <c r="T71" i="40"/>
  <c r="T72" i="40"/>
  <c r="T73" i="40"/>
  <c r="T74" i="40"/>
  <c r="T75" i="40"/>
  <c r="T76" i="40"/>
  <c r="T77" i="40"/>
  <c r="T78" i="40"/>
  <c r="T52" i="40"/>
  <c r="S125" i="40" l="1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C125" i="40"/>
  <c r="B125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C124" i="40"/>
  <c r="B124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C123" i="40"/>
  <c r="B123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C122" i="40"/>
  <c r="B122" i="40"/>
  <c r="C121" i="40"/>
  <c r="B121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C120" i="40"/>
  <c r="B120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C119" i="40"/>
  <c r="B119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C118" i="40"/>
  <c r="B118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C117" i="40"/>
  <c r="B117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C116" i="40"/>
  <c r="B116" i="40"/>
  <c r="C115" i="40"/>
  <c r="B115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C114" i="40"/>
  <c r="B114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C113" i="40"/>
  <c r="B113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C112" i="40"/>
  <c r="B112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C111" i="40"/>
  <c r="B111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C110" i="40"/>
  <c r="B110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C109" i="40"/>
  <c r="B109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C108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C107" i="40"/>
  <c r="B107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C106" i="40"/>
  <c r="B106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C105" i="40"/>
  <c r="B105" i="40"/>
  <c r="C104" i="40"/>
  <c r="B104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C103" i="40"/>
  <c r="B103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T94" i="41" l="1"/>
  <c r="T95" i="41"/>
  <c r="T97" i="41"/>
  <c r="T98" i="41"/>
  <c r="T99" i="41"/>
  <c r="T100" i="41"/>
  <c r="T101" i="41"/>
  <c r="T102" i="41"/>
  <c r="T103" i="41"/>
  <c r="T104" i="41"/>
  <c r="T105" i="41"/>
  <c r="T106" i="41"/>
  <c r="T107" i="41"/>
  <c r="T108" i="41"/>
  <c r="T110" i="41"/>
  <c r="T111" i="41"/>
  <c r="T112" i="41"/>
  <c r="T113" i="41"/>
  <c r="T114" i="41"/>
  <c r="T115" i="41"/>
  <c r="T116" i="41"/>
  <c r="T117" i="41"/>
  <c r="T118" i="41"/>
  <c r="T119" i="41"/>
  <c r="T123" i="41"/>
  <c r="T125" i="41"/>
  <c r="T127" i="41"/>
  <c r="T128" i="41"/>
  <c r="T129" i="41"/>
  <c r="T130" i="41"/>
  <c r="T132" i="41"/>
  <c r="T93" i="41"/>
  <c r="T58" i="41"/>
  <c r="T59" i="41"/>
  <c r="T60" i="41"/>
  <c r="T61" i="41"/>
  <c r="T62" i="41"/>
  <c r="T63" i="41"/>
  <c r="T64" i="41"/>
  <c r="T65" i="41"/>
  <c r="T66" i="41"/>
  <c r="T67" i="41"/>
  <c r="T68" i="41"/>
  <c r="T69" i="41"/>
  <c r="T70" i="41"/>
  <c r="T71" i="41"/>
  <c r="T72" i="41"/>
  <c r="T73" i="41"/>
  <c r="T74" i="41"/>
  <c r="T75" i="41"/>
  <c r="T76" i="41"/>
  <c r="T77" i="41"/>
  <c r="T78" i="41"/>
  <c r="T79" i="41"/>
  <c r="T80" i="41"/>
  <c r="T81" i="41"/>
  <c r="T82" i="41"/>
  <c r="T83" i="41"/>
  <c r="T57" i="41"/>
  <c r="S132" i="41"/>
  <c r="R132" i="41"/>
  <c r="Q132" i="41"/>
  <c r="P132" i="41"/>
  <c r="O132" i="41"/>
  <c r="N132" i="41"/>
  <c r="M132" i="41"/>
  <c r="L132" i="41"/>
  <c r="K132" i="41"/>
  <c r="J132" i="41"/>
  <c r="I132" i="41"/>
  <c r="H132" i="41"/>
  <c r="G132" i="41"/>
  <c r="F132" i="41"/>
  <c r="E132" i="41"/>
  <c r="C132" i="41"/>
  <c r="B132" i="41"/>
  <c r="C131" i="41"/>
  <c r="B131" i="41"/>
  <c r="S130" i="41"/>
  <c r="R130" i="41"/>
  <c r="Q130" i="41"/>
  <c r="P130" i="41"/>
  <c r="O130" i="41"/>
  <c r="N130" i="41"/>
  <c r="M130" i="41"/>
  <c r="L130" i="41"/>
  <c r="K130" i="41"/>
  <c r="J130" i="41"/>
  <c r="I130" i="41"/>
  <c r="H130" i="41"/>
  <c r="G130" i="41"/>
  <c r="F130" i="41"/>
  <c r="E130" i="41"/>
  <c r="C130" i="41"/>
  <c r="B130" i="41"/>
  <c r="S129" i="41"/>
  <c r="R129" i="41"/>
  <c r="Q129" i="41"/>
  <c r="P129" i="41"/>
  <c r="O129" i="41"/>
  <c r="N129" i="41"/>
  <c r="M129" i="41"/>
  <c r="L129" i="41"/>
  <c r="K129" i="41"/>
  <c r="J129" i="41"/>
  <c r="I129" i="41"/>
  <c r="H129" i="41"/>
  <c r="G129" i="41"/>
  <c r="F129" i="41"/>
  <c r="E129" i="41"/>
  <c r="C129" i="41"/>
  <c r="B129" i="41"/>
  <c r="S128" i="41"/>
  <c r="R128" i="41"/>
  <c r="Q128" i="41"/>
  <c r="P128" i="41"/>
  <c r="O128" i="41"/>
  <c r="N128" i="41"/>
  <c r="M128" i="41"/>
  <c r="L128" i="41"/>
  <c r="K128" i="41"/>
  <c r="J128" i="41"/>
  <c r="I128" i="41"/>
  <c r="H128" i="41"/>
  <c r="G128" i="41"/>
  <c r="F128" i="41"/>
  <c r="E128" i="41"/>
  <c r="C128" i="41"/>
  <c r="B128" i="41"/>
  <c r="S127" i="41"/>
  <c r="R127" i="41"/>
  <c r="Q127" i="41"/>
  <c r="P127" i="41"/>
  <c r="O127" i="41"/>
  <c r="N127" i="41"/>
  <c r="M127" i="41"/>
  <c r="L127" i="41"/>
  <c r="K127" i="41"/>
  <c r="J127" i="41"/>
  <c r="I127" i="41"/>
  <c r="H127" i="41"/>
  <c r="G127" i="41"/>
  <c r="F127" i="41"/>
  <c r="E127" i="41"/>
  <c r="C127" i="41"/>
  <c r="B127" i="41"/>
  <c r="C126" i="41"/>
  <c r="B126" i="41"/>
  <c r="S125" i="41"/>
  <c r="R125" i="41"/>
  <c r="Q125" i="41"/>
  <c r="P125" i="41"/>
  <c r="O125" i="41"/>
  <c r="N125" i="41"/>
  <c r="M125" i="41"/>
  <c r="L125" i="41"/>
  <c r="K125" i="41"/>
  <c r="J125" i="41"/>
  <c r="I125" i="41"/>
  <c r="H125" i="41"/>
  <c r="C125" i="41"/>
  <c r="B125" i="41"/>
  <c r="C124" i="41"/>
  <c r="B124" i="41"/>
  <c r="S123" i="41"/>
  <c r="R123" i="41"/>
  <c r="Q123" i="41"/>
  <c r="P123" i="41"/>
  <c r="O123" i="41"/>
  <c r="N123" i="41"/>
  <c r="M123" i="41"/>
  <c r="L123" i="41"/>
  <c r="K123" i="41"/>
  <c r="J123" i="41"/>
  <c r="I123" i="41"/>
  <c r="H123" i="41"/>
  <c r="G123" i="41"/>
  <c r="F123" i="41"/>
  <c r="E123" i="41"/>
  <c r="C123" i="41"/>
  <c r="B123" i="41"/>
  <c r="C122" i="41"/>
  <c r="B122" i="41"/>
  <c r="C121" i="41"/>
  <c r="B121" i="41"/>
  <c r="C120" i="41"/>
  <c r="B120" i="41"/>
  <c r="S119" i="41"/>
  <c r="R119" i="41"/>
  <c r="Q119" i="41"/>
  <c r="P119" i="41"/>
  <c r="O119" i="41"/>
  <c r="N119" i="41"/>
  <c r="M119" i="41"/>
  <c r="L119" i="41"/>
  <c r="K119" i="41"/>
  <c r="J119" i="41"/>
  <c r="I119" i="41"/>
  <c r="H119" i="41"/>
  <c r="G119" i="41"/>
  <c r="F119" i="41"/>
  <c r="E119" i="41"/>
  <c r="C119" i="41"/>
  <c r="B119" i="41"/>
  <c r="S118" i="41"/>
  <c r="R118" i="41"/>
  <c r="Q118" i="41"/>
  <c r="P118" i="41"/>
  <c r="O118" i="41"/>
  <c r="N118" i="41"/>
  <c r="M118" i="41"/>
  <c r="L118" i="41"/>
  <c r="K118" i="41"/>
  <c r="J118" i="41"/>
  <c r="I118" i="41"/>
  <c r="H118" i="41"/>
  <c r="G118" i="41"/>
  <c r="F118" i="41"/>
  <c r="E118" i="41"/>
  <c r="C118" i="41"/>
  <c r="B118" i="41"/>
  <c r="S117" i="41"/>
  <c r="R117" i="41"/>
  <c r="Q117" i="41"/>
  <c r="P117" i="41"/>
  <c r="O117" i="41"/>
  <c r="N117" i="41"/>
  <c r="M117" i="41"/>
  <c r="L117" i="41"/>
  <c r="K117" i="41"/>
  <c r="J117" i="41"/>
  <c r="I117" i="41"/>
  <c r="H117" i="41"/>
  <c r="G117" i="41"/>
  <c r="F117" i="41"/>
  <c r="E117" i="41"/>
  <c r="C117" i="41"/>
  <c r="B117" i="41"/>
  <c r="S116" i="41"/>
  <c r="R116" i="41"/>
  <c r="Q116" i="41"/>
  <c r="P116" i="41"/>
  <c r="O116" i="41"/>
  <c r="N116" i="41"/>
  <c r="M116" i="41"/>
  <c r="L116" i="41"/>
  <c r="K116" i="41"/>
  <c r="J116" i="41"/>
  <c r="I116" i="41"/>
  <c r="H116" i="41"/>
  <c r="G116" i="41"/>
  <c r="F116" i="41"/>
  <c r="E116" i="41"/>
  <c r="C116" i="41"/>
  <c r="B116" i="41"/>
  <c r="S115" i="41"/>
  <c r="R115" i="41"/>
  <c r="Q115" i="41"/>
  <c r="P115" i="41"/>
  <c r="O115" i="41"/>
  <c r="N115" i="41"/>
  <c r="M115" i="41"/>
  <c r="L115" i="41"/>
  <c r="K115" i="41"/>
  <c r="J115" i="41"/>
  <c r="I115" i="41"/>
  <c r="H115" i="41"/>
  <c r="G115" i="41"/>
  <c r="F115" i="41"/>
  <c r="E115" i="41"/>
  <c r="C115" i="41"/>
  <c r="B115" i="41"/>
  <c r="S114" i="41"/>
  <c r="R114" i="41"/>
  <c r="Q114" i="41"/>
  <c r="P114" i="41"/>
  <c r="O114" i="41"/>
  <c r="N114" i="41"/>
  <c r="M114" i="41"/>
  <c r="L114" i="41"/>
  <c r="K114" i="41"/>
  <c r="J114" i="41"/>
  <c r="I114" i="41"/>
  <c r="H114" i="41"/>
  <c r="G114" i="41"/>
  <c r="F114" i="41"/>
  <c r="E114" i="41"/>
  <c r="C114" i="41"/>
  <c r="B114" i="41"/>
  <c r="S113" i="41"/>
  <c r="R113" i="41"/>
  <c r="Q113" i="41"/>
  <c r="P113" i="41"/>
  <c r="O113" i="41"/>
  <c r="N113" i="41"/>
  <c r="M113" i="41"/>
  <c r="L113" i="41"/>
  <c r="K113" i="41"/>
  <c r="J113" i="41"/>
  <c r="I113" i="41"/>
  <c r="H113" i="41"/>
  <c r="G113" i="41"/>
  <c r="F113" i="41"/>
  <c r="E113" i="41"/>
  <c r="C113" i="41"/>
  <c r="B113" i="41"/>
  <c r="S112" i="41"/>
  <c r="R112" i="41"/>
  <c r="Q112" i="41"/>
  <c r="P112" i="41"/>
  <c r="O112" i="41"/>
  <c r="N112" i="41"/>
  <c r="M112" i="41"/>
  <c r="L112" i="41"/>
  <c r="K112" i="41"/>
  <c r="J112" i="41"/>
  <c r="I112" i="41"/>
  <c r="H112" i="41"/>
  <c r="G112" i="41"/>
  <c r="F112" i="41"/>
  <c r="E112" i="41"/>
  <c r="C112" i="41"/>
  <c r="B112" i="41"/>
  <c r="S111" i="41"/>
  <c r="R111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C111" i="41"/>
  <c r="B111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C110" i="41"/>
  <c r="B110" i="41"/>
  <c r="C109" i="41"/>
  <c r="B109" i="41"/>
  <c r="S108" i="41"/>
  <c r="R108" i="41"/>
  <c r="Q108" i="41"/>
  <c r="P108" i="41"/>
  <c r="O108" i="41"/>
  <c r="N108" i="41"/>
  <c r="M108" i="41"/>
  <c r="L108" i="41"/>
  <c r="K108" i="41"/>
  <c r="J108" i="41"/>
  <c r="I108" i="41"/>
  <c r="H108" i="41"/>
  <c r="G108" i="41"/>
  <c r="F108" i="41"/>
  <c r="E108" i="41"/>
  <c r="C108" i="41"/>
  <c r="B108" i="41"/>
  <c r="S107" i="41"/>
  <c r="R107" i="41"/>
  <c r="Q107" i="41"/>
  <c r="P107" i="41"/>
  <c r="O107" i="41"/>
  <c r="N107" i="41"/>
  <c r="M107" i="41"/>
  <c r="L107" i="41"/>
  <c r="K107" i="41"/>
  <c r="J107" i="41"/>
  <c r="I107" i="41"/>
  <c r="H107" i="41"/>
  <c r="G107" i="41"/>
  <c r="F107" i="41"/>
  <c r="E107" i="41"/>
  <c r="C107" i="41"/>
  <c r="S106" i="41"/>
  <c r="R106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C106" i="41"/>
  <c r="S105" i="41"/>
  <c r="R105" i="41"/>
  <c r="Q105" i="41"/>
  <c r="P105" i="41"/>
  <c r="O105" i="41"/>
  <c r="N105" i="41"/>
  <c r="M105" i="41"/>
  <c r="L105" i="41"/>
  <c r="K105" i="41"/>
  <c r="J105" i="41"/>
  <c r="I105" i="41"/>
  <c r="H105" i="41"/>
  <c r="G105" i="41"/>
  <c r="F105" i="41"/>
  <c r="E105" i="41"/>
  <c r="S104" i="41"/>
  <c r="R104" i="41"/>
  <c r="Q104" i="41"/>
  <c r="P104" i="41"/>
  <c r="O104" i="41"/>
  <c r="N104" i="41"/>
  <c r="M104" i="41"/>
  <c r="L104" i="41"/>
  <c r="K104" i="41"/>
  <c r="J104" i="41"/>
  <c r="I104" i="41"/>
  <c r="H104" i="41"/>
  <c r="G104" i="41"/>
  <c r="F104" i="41"/>
  <c r="E104" i="41"/>
  <c r="S103" i="41"/>
  <c r="R103" i="41"/>
  <c r="Q103" i="41"/>
  <c r="P103" i="41"/>
  <c r="O103" i="41"/>
  <c r="N103" i="41"/>
  <c r="M103" i="41"/>
  <c r="L103" i="41"/>
  <c r="K103" i="41"/>
  <c r="J103" i="41"/>
  <c r="I103" i="41"/>
  <c r="H103" i="41"/>
  <c r="G103" i="41"/>
  <c r="F103" i="41"/>
  <c r="E103" i="41"/>
  <c r="C103" i="41"/>
  <c r="S102" i="41"/>
  <c r="R102" i="41"/>
  <c r="Q102" i="41"/>
  <c r="P102" i="41"/>
  <c r="O102" i="41"/>
  <c r="N102" i="41"/>
  <c r="M102" i="41"/>
  <c r="L102" i="41"/>
  <c r="K102" i="41"/>
  <c r="J102" i="41"/>
  <c r="I102" i="41"/>
  <c r="H102" i="41"/>
  <c r="G102" i="41"/>
  <c r="F102" i="41"/>
  <c r="E102" i="41"/>
  <c r="C102" i="41"/>
  <c r="S101" i="41"/>
  <c r="R101" i="41"/>
  <c r="Q101" i="41"/>
  <c r="P101" i="41"/>
  <c r="O101" i="41"/>
  <c r="N101" i="41"/>
  <c r="M101" i="41"/>
  <c r="L101" i="41"/>
  <c r="K101" i="41"/>
  <c r="J101" i="41"/>
  <c r="I101" i="41"/>
  <c r="H101" i="41"/>
  <c r="G101" i="41"/>
  <c r="F101" i="41"/>
  <c r="E101" i="41"/>
  <c r="C101" i="41"/>
  <c r="S100" i="41"/>
  <c r="R100" i="41"/>
  <c r="Q100" i="41"/>
  <c r="P100" i="41"/>
  <c r="O100" i="41"/>
  <c r="N100" i="41"/>
  <c r="M100" i="41"/>
  <c r="L100" i="41"/>
  <c r="K100" i="41"/>
  <c r="J100" i="41"/>
  <c r="I100" i="41"/>
  <c r="H100" i="41"/>
  <c r="G100" i="41"/>
  <c r="F100" i="41"/>
  <c r="E100" i="41"/>
  <c r="C100" i="41"/>
  <c r="S99" i="41"/>
  <c r="R99" i="41"/>
  <c r="Q99" i="41"/>
  <c r="P99" i="41"/>
  <c r="O99" i="41"/>
  <c r="N99" i="41"/>
  <c r="M99" i="41"/>
  <c r="L99" i="41"/>
  <c r="K99" i="41"/>
  <c r="J99" i="41"/>
  <c r="I99" i="41"/>
  <c r="H99" i="41"/>
  <c r="G99" i="41"/>
  <c r="F99" i="41"/>
  <c r="E99" i="41"/>
  <c r="C99" i="41"/>
  <c r="S98" i="41"/>
  <c r="R98" i="41"/>
  <c r="Q98" i="41"/>
  <c r="P98" i="41"/>
  <c r="O98" i="41"/>
  <c r="N98" i="41"/>
  <c r="M98" i="41"/>
  <c r="L98" i="41"/>
  <c r="K98" i="41"/>
  <c r="J98" i="41"/>
  <c r="I98" i="41"/>
  <c r="H98" i="41"/>
  <c r="G98" i="41"/>
  <c r="F98" i="41"/>
  <c r="E98" i="41"/>
  <c r="C98" i="41"/>
  <c r="S97" i="41"/>
  <c r="R97" i="41"/>
  <c r="Q97" i="41"/>
  <c r="P97" i="41"/>
  <c r="O97" i="41"/>
  <c r="N97" i="41"/>
  <c r="M97" i="41"/>
  <c r="L97" i="41"/>
  <c r="K97" i="41"/>
  <c r="J97" i="41"/>
  <c r="I97" i="41"/>
  <c r="H97" i="41"/>
  <c r="G97" i="41"/>
  <c r="F97" i="41"/>
  <c r="E97" i="41"/>
  <c r="C97" i="41"/>
  <c r="C96" i="41"/>
  <c r="S95" i="41"/>
  <c r="R95" i="41"/>
  <c r="Q95" i="41"/>
  <c r="P95" i="41"/>
  <c r="O95" i="41"/>
  <c r="N95" i="41"/>
  <c r="M95" i="41"/>
  <c r="L95" i="41"/>
  <c r="K95" i="41"/>
  <c r="J95" i="41"/>
  <c r="I95" i="41"/>
  <c r="H95" i="41"/>
  <c r="G95" i="41"/>
  <c r="F95" i="41"/>
  <c r="E95" i="41"/>
  <c r="C95" i="41"/>
  <c r="S94" i="41"/>
  <c r="R94" i="41"/>
  <c r="Q94" i="41"/>
  <c r="P94" i="41"/>
  <c r="O94" i="41"/>
  <c r="N94" i="41"/>
  <c r="M94" i="41"/>
  <c r="L94" i="41"/>
  <c r="K94" i="41"/>
  <c r="J94" i="41"/>
  <c r="I94" i="41"/>
  <c r="H94" i="41"/>
  <c r="G94" i="41"/>
  <c r="F94" i="41"/>
  <c r="E94" i="41"/>
  <c r="C94" i="41"/>
  <c r="S93" i="41"/>
  <c r="R93" i="41"/>
  <c r="Q93" i="41"/>
  <c r="P93" i="41"/>
  <c r="O93" i="41"/>
  <c r="N93" i="41"/>
  <c r="M93" i="41"/>
  <c r="L93" i="41"/>
  <c r="K93" i="41"/>
  <c r="J93" i="41"/>
  <c r="I93" i="41"/>
  <c r="H93" i="41"/>
  <c r="G93" i="41"/>
  <c r="F93" i="41"/>
  <c r="E93" i="41"/>
  <c r="D93" i="41"/>
  <c r="C93" i="41"/>
  <c r="B93" i="41"/>
  <c r="S83" i="41"/>
  <c r="R83" i="41"/>
  <c r="Q83" i="41"/>
  <c r="P83" i="41"/>
  <c r="O83" i="41"/>
  <c r="N83" i="41"/>
  <c r="M83" i="41"/>
  <c r="L83" i="41"/>
  <c r="K83" i="41"/>
  <c r="J83" i="41"/>
  <c r="I83" i="41"/>
  <c r="H83" i="41"/>
  <c r="G83" i="41"/>
  <c r="F83" i="41"/>
  <c r="E83" i="41"/>
  <c r="D83" i="41"/>
  <c r="C83" i="41"/>
  <c r="B83" i="41"/>
  <c r="S82" i="41"/>
  <c r="R82" i="41"/>
  <c r="Q82" i="41"/>
  <c r="P82" i="41"/>
  <c r="O82" i="41"/>
  <c r="N82" i="41"/>
  <c r="M82" i="41"/>
  <c r="L82" i="41"/>
  <c r="K82" i="41"/>
  <c r="J82" i="41"/>
  <c r="I82" i="41"/>
  <c r="H82" i="41"/>
  <c r="G82" i="41"/>
  <c r="F82" i="41"/>
  <c r="E82" i="41"/>
  <c r="D82" i="41"/>
  <c r="C82" i="41"/>
  <c r="B82" i="41"/>
  <c r="S81" i="41"/>
  <c r="R81" i="41"/>
  <c r="Q81" i="41"/>
  <c r="P81" i="41"/>
  <c r="O81" i="41"/>
  <c r="N81" i="41"/>
  <c r="M81" i="41"/>
  <c r="L81" i="41"/>
  <c r="K81" i="41"/>
  <c r="J81" i="41"/>
  <c r="I81" i="41"/>
  <c r="H81" i="41"/>
  <c r="G81" i="41"/>
  <c r="F81" i="41"/>
  <c r="E81" i="41"/>
  <c r="D81" i="41"/>
  <c r="C81" i="41"/>
  <c r="B81" i="41"/>
  <c r="S80" i="41"/>
  <c r="R80" i="41"/>
  <c r="Q80" i="41"/>
  <c r="P80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B80" i="41"/>
  <c r="S79" i="41"/>
  <c r="R79" i="41"/>
  <c r="Q79" i="41"/>
  <c r="P79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B79" i="41"/>
  <c r="S78" i="41"/>
  <c r="R78" i="41"/>
  <c r="Q78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B78" i="41"/>
  <c r="S77" i="41"/>
  <c r="R77" i="41"/>
  <c r="Q77" i="41"/>
  <c r="P77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S76" i="41"/>
  <c r="R76" i="41"/>
  <c r="Q76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S75" i="41"/>
  <c r="R75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S73" i="41"/>
  <c r="R73" i="41"/>
  <c r="Q73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S72" i="41"/>
  <c r="R72" i="41"/>
  <c r="Q72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S71" i="41"/>
  <c r="R71" i="41"/>
  <c r="Q71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S70" i="41"/>
  <c r="R70" i="41"/>
  <c r="Q70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S69" i="41"/>
  <c r="R69" i="41"/>
  <c r="Q69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S68" i="41"/>
  <c r="R68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S67" i="41"/>
  <c r="R67" i="41"/>
  <c r="Q67" i="41"/>
  <c r="P67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S66" i="41"/>
  <c r="R66" i="41"/>
  <c r="Q66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S65" i="41"/>
  <c r="R65" i="41"/>
  <c r="Q65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S64" i="41"/>
  <c r="R64" i="41"/>
  <c r="Q64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S63" i="41"/>
  <c r="R63" i="41"/>
  <c r="Q63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S62" i="41"/>
  <c r="R62" i="41"/>
  <c r="Q62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S61" i="41"/>
  <c r="R61" i="41"/>
  <c r="Q61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S60" i="41"/>
  <c r="R60" i="41"/>
  <c r="Q60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S59" i="41"/>
  <c r="R59" i="41"/>
  <c r="Q59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S58" i="41"/>
  <c r="R58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S57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D56" i="46" l="1"/>
  <c r="E56" i="46"/>
  <c r="F56" i="46"/>
  <c r="G56" i="46"/>
  <c r="H56" i="46"/>
  <c r="I56" i="46"/>
  <c r="J56" i="46"/>
  <c r="K56" i="46"/>
  <c r="L56" i="46"/>
  <c r="M56" i="46"/>
  <c r="N56" i="46"/>
  <c r="O56" i="46"/>
  <c r="P56" i="46"/>
  <c r="Q56" i="46"/>
  <c r="R56" i="46"/>
  <c r="S56" i="46"/>
  <c r="D57" i="46"/>
  <c r="E57" i="46"/>
  <c r="F57" i="46"/>
  <c r="G57" i="46"/>
  <c r="H57" i="46"/>
  <c r="I57" i="46"/>
  <c r="J57" i="46"/>
  <c r="K57" i="46"/>
  <c r="L57" i="46"/>
  <c r="M57" i="46"/>
  <c r="N57" i="46"/>
  <c r="O57" i="46"/>
  <c r="P57" i="46"/>
  <c r="Q57" i="46"/>
  <c r="R57" i="46"/>
  <c r="S57" i="46"/>
  <c r="D58" i="46"/>
  <c r="E58" i="46"/>
  <c r="F58" i="46"/>
  <c r="G58" i="46"/>
  <c r="H58" i="46"/>
  <c r="I58" i="46"/>
  <c r="J58" i="46"/>
  <c r="K58" i="46"/>
  <c r="L58" i="46"/>
  <c r="M58" i="46"/>
  <c r="N58" i="46"/>
  <c r="O58" i="46"/>
  <c r="P58" i="46"/>
  <c r="Q58" i="46"/>
  <c r="R58" i="46"/>
  <c r="S58" i="46"/>
  <c r="D59" i="46"/>
  <c r="E59" i="46"/>
  <c r="F59" i="46"/>
  <c r="G59" i="46"/>
  <c r="H59" i="46"/>
  <c r="I59" i="46"/>
  <c r="J59" i="46"/>
  <c r="K59" i="46"/>
  <c r="L59" i="46"/>
  <c r="M59" i="46"/>
  <c r="N59" i="46"/>
  <c r="O59" i="46"/>
  <c r="P59" i="46"/>
  <c r="Q59" i="46"/>
  <c r="R59" i="46"/>
  <c r="S59" i="46"/>
  <c r="D60" i="46"/>
  <c r="E60" i="46"/>
  <c r="F60" i="46"/>
  <c r="G60" i="46"/>
  <c r="H60" i="46"/>
  <c r="I60" i="46"/>
  <c r="J60" i="46"/>
  <c r="K60" i="46"/>
  <c r="L60" i="46"/>
  <c r="M60" i="46"/>
  <c r="N60" i="46"/>
  <c r="O60" i="46"/>
  <c r="P60" i="46"/>
  <c r="Q60" i="46"/>
  <c r="R60" i="46"/>
  <c r="S60" i="46"/>
  <c r="D61" i="46"/>
  <c r="E61" i="46"/>
  <c r="F61" i="46"/>
  <c r="G61" i="46"/>
  <c r="H61" i="46"/>
  <c r="I61" i="46"/>
  <c r="J61" i="46"/>
  <c r="K61" i="46"/>
  <c r="L61" i="46"/>
  <c r="M61" i="46"/>
  <c r="N61" i="46"/>
  <c r="O61" i="46"/>
  <c r="P61" i="46"/>
  <c r="Q61" i="46"/>
  <c r="R61" i="46"/>
  <c r="S61" i="46"/>
  <c r="D62" i="46"/>
  <c r="E62" i="46"/>
  <c r="F62" i="46"/>
  <c r="G62" i="46"/>
  <c r="H62" i="46"/>
  <c r="I62" i="46"/>
  <c r="J62" i="46"/>
  <c r="K62" i="46"/>
  <c r="L62" i="46"/>
  <c r="M62" i="46"/>
  <c r="N62" i="46"/>
  <c r="O62" i="46"/>
  <c r="P62" i="46"/>
  <c r="Q62" i="46"/>
  <c r="R62" i="46"/>
  <c r="S62" i="46"/>
  <c r="D63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Q63" i="46"/>
  <c r="R63" i="46"/>
  <c r="S63" i="46"/>
  <c r="D64" i="46"/>
  <c r="E64" i="46"/>
  <c r="F64" i="46"/>
  <c r="G64" i="46"/>
  <c r="H64" i="46"/>
  <c r="I64" i="46"/>
  <c r="J64" i="46"/>
  <c r="K64" i="46"/>
  <c r="L64" i="46"/>
  <c r="M64" i="46"/>
  <c r="N64" i="46"/>
  <c r="O64" i="46"/>
  <c r="P64" i="46"/>
  <c r="Q64" i="46"/>
  <c r="R64" i="46"/>
  <c r="S64" i="46"/>
  <c r="D65" i="46"/>
  <c r="E65" i="46"/>
  <c r="F65" i="46"/>
  <c r="G65" i="46"/>
  <c r="H65" i="46"/>
  <c r="I65" i="46"/>
  <c r="J65" i="46"/>
  <c r="K65" i="46"/>
  <c r="L65" i="46"/>
  <c r="M65" i="46"/>
  <c r="N65" i="46"/>
  <c r="O65" i="46"/>
  <c r="P65" i="46"/>
  <c r="Q65" i="46"/>
  <c r="R65" i="46"/>
  <c r="S65" i="46"/>
  <c r="D66" i="46"/>
  <c r="E66" i="46"/>
  <c r="F66" i="46"/>
  <c r="G66" i="46"/>
  <c r="H66" i="46"/>
  <c r="I66" i="46"/>
  <c r="J66" i="46"/>
  <c r="K66" i="46"/>
  <c r="L66" i="46"/>
  <c r="M66" i="46"/>
  <c r="N66" i="46"/>
  <c r="O66" i="46"/>
  <c r="P66" i="46"/>
  <c r="Q66" i="46"/>
  <c r="R66" i="46"/>
  <c r="S66" i="46"/>
  <c r="D67" i="46"/>
  <c r="E67" i="46"/>
  <c r="F67" i="46"/>
  <c r="G67" i="46"/>
  <c r="H67" i="46"/>
  <c r="I67" i="46"/>
  <c r="J67" i="46"/>
  <c r="K67" i="46"/>
  <c r="L67" i="46"/>
  <c r="M67" i="46"/>
  <c r="N67" i="46"/>
  <c r="O67" i="46"/>
  <c r="P67" i="46"/>
  <c r="Q67" i="46"/>
  <c r="R67" i="46"/>
  <c r="S67" i="46"/>
  <c r="D68" i="46"/>
  <c r="E68" i="46"/>
  <c r="F68" i="46"/>
  <c r="G68" i="46"/>
  <c r="H68" i="46"/>
  <c r="I68" i="46"/>
  <c r="J68" i="46"/>
  <c r="K68" i="46"/>
  <c r="L68" i="46"/>
  <c r="M68" i="46"/>
  <c r="N68" i="46"/>
  <c r="O68" i="46"/>
  <c r="P68" i="46"/>
  <c r="Q68" i="46"/>
  <c r="R68" i="46"/>
  <c r="S68" i="46"/>
  <c r="D69" i="46"/>
  <c r="E69" i="46"/>
  <c r="F69" i="46"/>
  <c r="G69" i="46"/>
  <c r="H69" i="46"/>
  <c r="I69" i="46"/>
  <c r="J69" i="46"/>
  <c r="K69" i="46"/>
  <c r="L69" i="46"/>
  <c r="M69" i="46"/>
  <c r="N69" i="46"/>
  <c r="O69" i="46"/>
  <c r="P69" i="46"/>
  <c r="Q69" i="46"/>
  <c r="R69" i="46"/>
  <c r="S69" i="46"/>
  <c r="D70" i="46"/>
  <c r="E70" i="46"/>
  <c r="F70" i="46"/>
  <c r="G70" i="46"/>
  <c r="H70" i="46"/>
  <c r="I70" i="46"/>
  <c r="J70" i="46"/>
  <c r="K70" i="46"/>
  <c r="L70" i="46"/>
  <c r="M70" i="46"/>
  <c r="N70" i="46"/>
  <c r="O70" i="46"/>
  <c r="P70" i="46"/>
  <c r="Q70" i="46"/>
  <c r="R70" i="46"/>
  <c r="S70" i="46"/>
  <c r="D71" i="46"/>
  <c r="E71" i="46"/>
  <c r="F71" i="46"/>
  <c r="G71" i="46"/>
  <c r="H71" i="46"/>
  <c r="I71" i="46"/>
  <c r="J71" i="46"/>
  <c r="K71" i="46"/>
  <c r="L71" i="46"/>
  <c r="M71" i="46"/>
  <c r="N71" i="46"/>
  <c r="O71" i="46"/>
  <c r="P71" i="46"/>
  <c r="Q71" i="46"/>
  <c r="R71" i="46"/>
  <c r="S71" i="46"/>
  <c r="D72" i="46"/>
  <c r="E72" i="46"/>
  <c r="F72" i="46"/>
  <c r="G72" i="46"/>
  <c r="H72" i="46"/>
  <c r="I72" i="46"/>
  <c r="J72" i="46"/>
  <c r="K72" i="46"/>
  <c r="L72" i="46"/>
  <c r="M72" i="46"/>
  <c r="N72" i="46"/>
  <c r="O72" i="46"/>
  <c r="P72" i="46"/>
  <c r="Q72" i="46"/>
  <c r="R72" i="46"/>
  <c r="S72" i="46"/>
  <c r="D73" i="46"/>
  <c r="E73" i="46"/>
  <c r="F73" i="46"/>
  <c r="G73" i="46"/>
  <c r="H73" i="46"/>
  <c r="I73" i="46"/>
  <c r="J73" i="46"/>
  <c r="K73" i="46"/>
  <c r="L73" i="46"/>
  <c r="M73" i="46"/>
  <c r="N73" i="46"/>
  <c r="O73" i="46"/>
  <c r="P73" i="46"/>
  <c r="Q73" i="46"/>
  <c r="R73" i="46"/>
  <c r="S73" i="46"/>
  <c r="D74" i="46"/>
  <c r="E74" i="46"/>
  <c r="F74" i="46"/>
  <c r="G74" i="46"/>
  <c r="H74" i="46"/>
  <c r="I74" i="46"/>
  <c r="J74" i="46"/>
  <c r="K74" i="46"/>
  <c r="L74" i="46"/>
  <c r="M74" i="46"/>
  <c r="N74" i="46"/>
  <c r="O74" i="46"/>
  <c r="P74" i="46"/>
  <c r="Q74" i="46"/>
  <c r="R74" i="46"/>
  <c r="S74" i="46"/>
  <c r="D75" i="46"/>
  <c r="E75" i="46"/>
  <c r="F75" i="46"/>
  <c r="G75" i="46"/>
  <c r="H75" i="46"/>
  <c r="I75" i="46"/>
  <c r="J75" i="46"/>
  <c r="K75" i="46"/>
  <c r="L75" i="46"/>
  <c r="M75" i="46"/>
  <c r="N75" i="46"/>
  <c r="O75" i="46"/>
  <c r="P75" i="46"/>
  <c r="Q75" i="46"/>
  <c r="R75" i="46"/>
  <c r="S75" i="46"/>
  <c r="D76" i="46"/>
  <c r="E76" i="46"/>
  <c r="F76" i="46"/>
  <c r="G76" i="46"/>
  <c r="H76" i="46"/>
  <c r="I76" i="46"/>
  <c r="J76" i="46"/>
  <c r="K76" i="46"/>
  <c r="L76" i="46"/>
  <c r="M76" i="46"/>
  <c r="N76" i="46"/>
  <c r="O76" i="46"/>
  <c r="P76" i="46"/>
  <c r="Q76" i="46"/>
  <c r="R76" i="46"/>
  <c r="S76" i="46"/>
  <c r="D77" i="46"/>
  <c r="E77" i="46"/>
  <c r="F77" i="46"/>
  <c r="G77" i="46"/>
  <c r="H77" i="46"/>
  <c r="I77" i="46"/>
  <c r="J77" i="46"/>
  <c r="K77" i="46"/>
  <c r="L77" i="46"/>
  <c r="M77" i="46"/>
  <c r="N77" i="46"/>
  <c r="O77" i="46"/>
  <c r="P77" i="46"/>
  <c r="Q77" i="46"/>
  <c r="R77" i="46"/>
  <c r="S77" i="46"/>
  <c r="D78" i="46"/>
  <c r="E78" i="46"/>
  <c r="F78" i="46"/>
  <c r="G78" i="46"/>
  <c r="H78" i="46"/>
  <c r="I78" i="46"/>
  <c r="J78" i="46"/>
  <c r="K78" i="46"/>
  <c r="L78" i="46"/>
  <c r="M78" i="46"/>
  <c r="N78" i="46"/>
  <c r="O78" i="46"/>
  <c r="P78" i="46"/>
  <c r="Q78" i="46"/>
  <c r="R78" i="46"/>
  <c r="S78" i="46"/>
  <c r="D79" i="46"/>
  <c r="E79" i="46"/>
  <c r="F79" i="46"/>
  <c r="G79" i="46"/>
  <c r="H79" i="46"/>
  <c r="I79" i="46"/>
  <c r="J79" i="46"/>
  <c r="K79" i="46"/>
  <c r="L79" i="46"/>
  <c r="M79" i="46"/>
  <c r="N79" i="46"/>
  <c r="O79" i="46"/>
  <c r="P79" i="46"/>
  <c r="Q79" i="46"/>
  <c r="R79" i="46"/>
  <c r="S79" i="46"/>
  <c r="D80" i="46"/>
  <c r="E80" i="46"/>
  <c r="F80" i="46"/>
  <c r="G80" i="46"/>
  <c r="H80" i="46"/>
  <c r="I80" i="46"/>
  <c r="J80" i="46"/>
  <c r="K80" i="46"/>
  <c r="L80" i="46"/>
  <c r="M80" i="46"/>
  <c r="N80" i="46"/>
  <c r="O80" i="46"/>
  <c r="P80" i="46"/>
  <c r="Q80" i="46"/>
  <c r="R80" i="46"/>
  <c r="S80" i="46"/>
  <c r="D81" i="46"/>
  <c r="E81" i="46"/>
  <c r="F81" i="46"/>
  <c r="G81" i="46"/>
  <c r="H81" i="46"/>
  <c r="I81" i="46"/>
  <c r="J81" i="46"/>
  <c r="K81" i="46"/>
  <c r="L81" i="46"/>
  <c r="M81" i="46"/>
  <c r="N81" i="46"/>
  <c r="O81" i="46"/>
  <c r="P81" i="46"/>
  <c r="Q81" i="46"/>
  <c r="R81" i="46"/>
  <c r="S81" i="46"/>
  <c r="D82" i="46"/>
  <c r="E82" i="46"/>
  <c r="F82" i="46"/>
  <c r="G82" i="46"/>
  <c r="H82" i="46"/>
  <c r="I82" i="46"/>
  <c r="J82" i="46"/>
  <c r="K82" i="46"/>
  <c r="L82" i="46"/>
  <c r="M82" i="46"/>
  <c r="N82" i="46"/>
  <c r="O82" i="46"/>
  <c r="P82" i="46"/>
  <c r="Q82" i="46"/>
  <c r="R82" i="46"/>
  <c r="S82" i="46"/>
  <c r="E123" i="46" l="1"/>
  <c r="F123" i="46"/>
  <c r="G123" i="46"/>
  <c r="H123" i="46"/>
  <c r="I123" i="46"/>
  <c r="J123" i="46"/>
  <c r="K123" i="46"/>
  <c r="L123" i="46"/>
  <c r="M123" i="46"/>
  <c r="N123" i="46"/>
  <c r="O123" i="46"/>
  <c r="P123" i="46"/>
  <c r="Q123" i="46"/>
  <c r="R123" i="46"/>
  <c r="S123" i="46"/>
  <c r="E124" i="46"/>
  <c r="F124" i="46"/>
  <c r="G124" i="46"/>
  <c r="H124" i="46"/>
  <c r="I124" i="46"/>
  <c r="J124" i="46"/>
  <c r="K124" i="46"/>
  <c r="L124" i="46"/>
  <c r="M124" i="46"/>
  <c r="N124" i="46"/>
  <c r="O124" i="46"/>
  <c r="P124" i="46"/>
  <c r="Q124" i="46"/>
  <c r="R124" i="46"/>
  <c r="S124" i="46"/>
  <c r="E125" i="46"/>
  <c r="F125" i="46"/>
  <c r="G125" i="46"/>
  <c r="H125" i="46"/>
  <c r="I125" i="46"/>
  <c r="J125" i="46"/>
  <c r="K125" i="46"/>
  <c r="L125" i="46"/>
  <c r="M125" i="46"/>
  <c r="N125" i="46"/>
  <c r="O125" i="46"/>
  <c r="P125" i="46"/>
  <c r="Q125" i="46"/>
  <c r="R125" i="46"/>
  <c r="S125" i="46"/>
  <c r="M119" i="46"/>
  <c r="N119" i="46"/>
  <c r="O119" i="46"/>
  <c r="P119" i="46"/>
  <c r="Q119" i="46"/>
  <c r="R119" i="46"/>
  <c r="S119" i="46"/>
  <c r="E113" i="46"/>
  <c r="F113" i="46"/>
  <c r="G113" i="46"/>
  <c r="H113" i="46"/>
  <c r="I113" i="46"/>
  <c r="J113" i="46"/>
  <c r="K113" i="46"/>
  <c r="L113" i="46"/>
  <c r="M113" i="46"/>
  <c r="N113" i="46"/>
  <c r="O113" i="46"/>
  <c r="P113" i="46"/>
  <c r="Q113" i="46"/>
  <c r="R113" i="46"/>
  <c r="S113" i="46"/>
  <c r="E114" i="46"/>
  <c r="F114" i="46"/>
  <c r="G114" i="46"/>
  <c r="H114" i="46"/>
  <c r="I114" i="46"/>
  <c r="J114" i="46"/>
  <c r="K114" i="46"/>
  <c r="L114" i="46"/>
  <c r="M114" i="46"/>
  <c r="N114" i="46"/>
  <c r="O114" i="46"/>
  <c r="P114" i="46"/>
  <c r="Q114" i="46"/>
  <c r="R114" i="46"/>
  <c r="S114" i="46"/>
  <c r="E108" i="46"/>
  <c r="F108" i="46"/>
  <c r="G108" i="46"/>
  <c r="H108" i="46"/>
  <c r="I108" i="46"/>
  <c r="J108" i="46"/>
  <c r="K108" i="46"/>
  <c r="L108" i="46"/>
  <c r="M108" i="46"/>
  <c r="N108" i="46"/>
  <c r="O108" i="46"/>
  <c r="P108" i="46"/>
  <c r="Q108" i="46"/>
  <c r="R108" i="46"/>
  <c r="S108" i="46"/>
  <c r="E101" i="46"/>
  <c r="F101" i="46"/>
  <c r="G101" i="46"/>
  <c r="H101" i="46"/>
  <c r="I101" i="46"/>
  <c r="J101" i="46"/>
  <c r="K101" i="46"/>
  <c r="L101" i="46"/>
  <c r="M101" i="46"/>
  <c r="N101" i="46"/>
  <c r="O101" i="46"/>
  <c r="P101" i="46"/>
  <c r="Q101" i="46"/>
  <c r="R101" i="46"/>
  <c r="S101" i="46"/>
  <c r="E96" i="46"/>
  <c r="F96" i="46"/>
  <c r="G96" i="46"/>
  <c r="H96" i="46"/>
  <c r="I96" i="46"/>
  <c r="J96" i="46"/>
  <c r="K96" i="46"/>
  <c r="L96" i="46"/>
  <c r="M96" i="46"/>
  <c r="N96" i="46"/>
  <c r="O96" i="46"/>
  <c r="P96" i="46"/>
  <c r="Q96" i="46"/>
  <c r="R96" i="46"/>
  <c r="S96" i="46"/>
  <c r="S129" i="46"/>
  <c r="R129" i="46"/>
  <c r="Q129" i="46"/>
  <c r="P129" i="46"/>
  <c r="O129" i="46"/>
  <c r="N129" i="46"/>
  <c r="M129" i="46"/>
  <c r="L129" i="46"/>
  <c r="K129" i="46"/>
  <c r="J129" i="46"/>
  <c r="I129" i="46"/>
  <c r="H129" i="46"/>
  <c r="G129" i="46"/>
  <c r="F129" i="46"/>
  <c r="E129" i="46"/>
  <c r="C129" i="46"/>
  <c r="B129" i="46"/>
  <c r="S128" i="46"/>
  <c r="R128" i="46"/>
  <c r="Q128" i="46"/>
  <c r="P128" i="46"/>
  <c r="O128" i="46"/>
  <c r="N128" i="46"/>
  <c r="M128" i="46"/>
  <c r="L128" i="46"/>
  <c r="K128" i="46"/>
  <c r="J128" i="46"/>
  <c r="I128" i="46"/>
  <c r="H128" i="46"/>
  <c r="G128" i="46"/>
  <c r="F128" i="46"/>
  <c r="E128" i="46"/>
  <c r="C128" i="46"/>
  <c r="B128" i="46"/>
  <c r="S127" i="46"/>
  <c r="R127" i="46"/>
  <c r="Q127" i="46"/>
  <c r="P127" i="46"/>
  <c r="O127" i="46"/>
  <c r="N127" i="46"/>
  <c r="M127" i="46"/>
  <c r="L127" i="46"/>
  <c r="K127" i="46"/>
  <c r="J127" i="46"/>
  <c r="I127" i="46"/>
  <c r="H127" i="46"/>
  <c r="G127" i="46"/>
  <c r="F127" i="46"/>
  <c r="E127" i="46"/>
  <c r="C127" i="46"/>
  <c r="B127" i="46"/>
  <c r="S126" i="46"/>
  <c r="R126" i="46"/>
  <c r="Q126" i="46"/>
  <c r="P126" i="46"/>
  <c r="O126" i="46"/>
  <c r="N126" i="46"/>
  <c r="M126" i="46"/>
  <c r="L126" i="46"/>
  <c r="K126" i="46"/>
  <c r="J126" i="46"/>
  <c r="I126" i="46"/>
  <c r="H126" i="46"/>
  <c r="G126" i="46"/>
  <c r="F126" i="46"/>
  <c r="E126" i="46"/>
  <c r="C126" i="46"/>
  <c r="B126" i="46"/>
  <c r="C125" i="46"/>
  <c r="B125" i="46"/>
  <c r="C124" i="46"/>
  <c r="B124" i="46"/>
  <c r="C123" i="46"/>
  <c r="B123" i="46"/>
  <c r="S122" i="46"/>
  <c r="R122" i="46"/>
  <c r="Q122" i="46"/>
  <c r="P122" i="46"/>
  <c r="O122" i="46"/>
  <c r="N122" i="46"/>
  <c r="M122" i="46"/>
  <c r="L122" i="46"/>
  <c r="K122" i="46"/>
  <c r="J122" i="46"/>
  <c r="I122" i="46"/>
  <c r="H122" i="46"/>
  <c r="G122" i="46"/>
  <c r="F122" i="46"/>
  <c r="E122" i="46"/>
  <c r="C122" i="46"/>
  <c r="B122" i="46"/>
  <c r="S121" i="46"/>
  <c r="R121" i="46"/>
  <c r="Q121" i="46"/>
  <c r="P121" i="46"/>
  <c r="O121" i="46"/>
  <c r="N121" i="46"/>
  <c r="M121" i="46"/>
  <c r="L121" i="46"/>
  <c r="K121" i="46"/>
  <c r="J121" i="46"/>
  <c r="I121" i="46"/>
  <c r="H121" i="46"/>
  <c r="G121" i="46"/>
  <c r="F121" i="46"/>
  <c r="E121" i="46"/>
  <c r="C121" i="46"/>
  <c r="B121" i="46"/>
  <c r="S120" i="46"/>
  <c r="R120" i="46"/>
  <c r="Q120" i="46"/>
  <c r="P120" i="46"/>
  <c r="O120" i="46"/>
  <c r="N120" i="46"/>
  <c r="M120" i="46"/>
  <c r="L120" i="46"/>
  <c r="K120" i="46"/>
  <c r="J120" i="46"/>
  <c r="I120" i="46"/>
  <c r="H120" i="46"/>
  <c r="G120" i="46"/>
  <c r="F120" i="46"/>
  <c r="E120" i="46"/>
  <c r="C120" i="46"/>
  <c r="B120" i="46"/>
  <c r="C119" i="46"/>
  <c r="B119" i="46"/>
  <c r="S118" i="46"/>
  <c r="R118" i="46"/>
  <c r="Q118" i="46"/>
  <c r="P118" i="46"/>
  <c r="O118" i="46"/>
  <c r="N118" i="46"/>
  <c r="M118" i="46"/>
  <c r="L118" i="46"/>
  <c r="K118" i="46"/>
  <c r="J118" i="46"/>
  <c r="I118" i="46"/>
  <c r="H118" i="46"/>
  <c r="G118" i="46"/>
  <c r="F118" i="46"/>
  <c r="E118" i="46"/>
  <c r="C118" i="46"/>
  <c r="B118" i="46"/>
  <c r="S117" i="46"/>
  <c r="R117" i="46"/>
  <c r="Q117" i="46"/>
  <c r="P117" i="46"/>
  <c r="O117" i="46"/>
  <c r="N117" i="46"/>
  <c r="M117" i="46"/>
  <c r="L117" i="46"/>
  <c r="K117" i="46"/>
  <c r="J117" i="46"/>
  <c r="I117" i="46"/>
  <c r="H117" i="46"/>
  <c r="G117" i="46"/>
  <c r="F117" i="46"/>
  <c r="E117" i="46"/>
  <c r="C117" i="46"/>
  <c r="B117" i="46"/>
  <c r="S116" i="46"/>
  <c r="R116" i="46"/>
  <c r="Q116" i="46"/>
  <c r="P116" i="46"/>
  <c r="O116" i="46"/>
  <c r="N116" i="46"/>
  <c r="M116" i="46"/>
  <c r="L116" i="46"/>
  <c r="K116" i="46"/>
  <c r="J116" i="46"/>
  <c r="I116" i="46"/>
  <c r="H116" i="46"/>
  <c r="G116" i="46"/>
  <c r="F116" i="46"/>
  <c r="E116" i="46"/>
  <c r="C116" i="46"/>
  <c r="B116" i="46"/>
  <c r="S115" i="46"/>
  <c r="R115" i="46"/>
  <c r="Q115" i="46"/>
  <c r="P115" i="46"/>
  <c r="O115" i="46"/>
  <c r="N115" i="46"/>
  <c r="M115" i="46"/>
  <c r="L115" i="46"/>
  <c r="K115" i="46"/>
  <c r="J115" i="46"/>
  <c r="I115" i="46"/>
  <c r="H115" i="46"/>
  <c r="G115" i="46"/>
  <c r="F115" i="46"/>
  <c r="E115" i="46"/>
  <c r="C115" i="46"/>
  <c r="B115" i="46"/>
  <c r="C114" i="46"/>
  <c r="B114" i="46"/>
  <c r="C113" i="46"/>
  <c r="B113" i="46"/>
  <c r="S112" i="46"/>
  <c r="R112" i="46"/>
  <c r="Q112" i="46"/>
  <c r="P112" i="46"/>
  <c r="O112" i="46"/>
  <c r="N112" i="46"/>
  <c r="M112" i="46"/>
  <c r="L112" i="46"/>
  <c r="K112" i="46"/>
  <c r="J112" i="46"/>
  <c r="I112" i="46"/>
  <c r="H112" i="46"/>
  <c r="G112" i="46"/>
  <c r="F112" i="46"/>
  <c r="E112" i="46"/>
  <c r="C112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C111" i="46"/>
  <c r="B111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C110" i="46"/>
  <c r="B110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C109" i="46"/>
  <c r="B109" i="46"/>
  <c r="C108" i="46"/>
  <c r="B108" i="46"/>
  <c r="S107" i="46"/>
  <c r="R107" i="46"/>
  <c r="Q107" i="46"/>
  <c r="P107" i="46"/>
  <c r="O107" i="46"/>
  <c r="N107" i="46"/>
  <c r="M107" i="46"/>
  <c r="L107" i="46"/>
  <c r="K107" i="46"/>
  <c r="J107" i="46"/>
  <c r="I107" i="46"/>
  <c r="H107" i="46"/>
  <c r="G107" i="46"/>
  <c r="F107" i="46"/>
  <c r="E107" i="46"/>
  <c r="C107" i="46"/>
  <c r="B107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S105" i="46"/>
  <c r="R105" i="46"/>
  <c r="Q105" i="46"/>
  <c r="P105" i="46"/>
  <c r="O105" i="46"/>
  <c r="N105" i="46"/>
  <c r="M105" i="46"/>
  <c r="L105" i="46"/>
  <c r="K105" i="46"/>
  <c r="J105" i="46"/>
  <c r="I105" i="46"/>
  <c r="H105" i="46"/>
  <c r="G105" i="46"/>
  <c r="F105" i="46"/>
  <c r="E105" i="46"/>
  <c r="S104" i="46"/>
  <c r="R104" i="46"/>
  <c r="Q104" i="46"/>
  <c r="P104" i="46"/>
  <c r="O104" i="46"/>
  <c r="N104" i="46"/>
  <c r="M104" i="46"/>
  <c r="L104" i="46"/>
  <c r="K104" i="46"/>
  <c r="J104" i="46"/>
  <c r="I104" i="46"/>
  <c r="H104" i="46"/>
  <c r="G104" i="46"/>
  <c r="F104" i="46"/>
  <c r="E104" i="46"/>
  <c r="S103" i="46"/>
  <c r="R103" i="46"/>
  <c r="Q103" i="46"/>
  <c r="P103" i="46"/>
  <c r="O103" i="46"/>
  <c r="N103" i="46"/>
  <c r="M103" i="46"/>
  <c r="L103" i="46"/>
  <c r="K103" i="46"/>
  <c r="J103" i="46"/>
  <c r="I103" i="46"/>
  <c r="H103" i="46"/>
  <c r="G103" i="46"/>
  <c r="F103" i="46"/>
  <c r="E103" i="46"/>
  <c r="S102" i="46"/>
  <c r="R102" i="46"/>
  <c r="Q102" i="46"/>
  <c r="P102" i="46"/>
  <c r="O102" i="46"/>
  <c r="N102" i="46"/>
  <c r="M102" i="46"/>
  <c r="L102" i="46"/>
  <c r="K102" i="46"/>
  <c r="J102" i="46"/>
  <c r="I102" i="46"/>
  <c r="H102" i="46"/>
  <c r="G102" i="46"/>
  <c r="F102" i="46"/>
  <c r="E102" i="46"/>
  <c r="S100" i="46"/>
  <c r="R100" i="46"/>
  <c r="Q100" i="46"/>
  <c r="P100" i="46"/>
  <c r="O100" i="46"/>
  <c r="N100" i="46"/>
  <c r="M100" i="46"/>
  <c r="L100" i="46"/>
  <c r="K100" i="46"/>
  <c r="J100" i="46"/>
  <c r="I100" i="46"/>
  <c r="H100" i="46"/>
  <c r="G100" i="46"/>
  <c r="F100" i="46"/>
  <c r="E100" i="46"/>
  <c r="S99" i="46"/>
  <c r="R99" i="46"/>
  <c r="Q99" i="46"/>
  <c r="P99" i="46"/>
  <c r="O99" i="46"/>
  <c r="N99" i="46"/>
  <c r="M99" i="46"/>
  <c r="L99" i="46"/>
  <c r="K99" i="46"/>
  <c r="J99" i="46"/>
  <c r="I99" i="46"/>
  <c r="H99" i="46"/>
  <c r="G99" i="46"/>
  <c r="F99" i="46"/>
  <c r="E99" i="46"/>
  <c r="S98" i="46"/>
  <c r="R98" i="46"/>
  <c r="Q98" i="46"/>
  <c r="P98" i="46"/>
  <c r="O98" i="46"/>
  <c r="N98" i="46"/>
  <c r="M98" i="46"/>
  <c r="L98" i="46"/>
  <c r="K98" i="46"/>
  <c r="J98" i="46"/>
  <c r="I98" i="46"/>
  <c r="H98" i="46"/>
  <c r="G98" i="46"/>
  <c r="F98" i="46"/>
  <c r="E98" i="46"/>
  <c r="S97" i="46"/>
  <c r="R97" i="46"/>
  <c r="Q97" i="46"/>
  <c r="P97" i="46"/>
  <c r="O97" i="46"/>
  <c r="N97" i="46"/>
  <c r="M97" i="46"/>
  <c r="L97" i="46"/>
  <c r="K97" i="46"/>
  <c r="J97" i="46"/>
  <c r="I97" i="46"/>
  <c r="H97" i="46"/>
  <c r="G97" i="46"/>
  <c r="F97" i="46"/>
  <c r="E97" i="46"/>
  <c r="S95" i="46"/>
  <c r="R95" i="46"/>
  <c r="Q95" i="46"/>
  <c r="P95" i="46"/>
  <c r="O95" i="46"/>
  <c r="N95" i="46"/>
  <c r="M95" i="46"/>
  <c r="L95" i="46"/>
  <c r="K95" i="46"/>
  <c r="J95" i="46"/>
  <c r="I95" i="46"/>
  <c r="H95" i="46"/>
  <c r="G95" i="46"/>
  <c r="F95" i="46"/>
  <c r="E95" i="46"/>
  <c r="S94" i="46"/>
  <c r="R94" i="46"/>
  <c r="Q94" i="46"/>
  <c r="P94" i="46"/>
  <c r="O94" i="46"/>
  <c r="N94" i="46"/>
  <c r="M94" i="46"/>
  <c r="L94" i="46"/>
  <c r="K94" i="46"/>
  <c r="J94" i="46"/>
  <c r="I94" i="46"/>
  <c r="H94" i="46"/>
  <c r="G94" i="46"/>
  <c r="F94" i="46"/>
  <c r="E94" i="46"/>
  <c r="S93" i="46"/>
  <c r="R93" i="46"/>
  <c r="Q93" i="46"/>
  <c r="P93" i="46"/>
  <c r="O93" i="46"/>
  <c r="N93" i="46"/>
  <c r="M93" i="46"/>
  <c r="L93" i="46"/>
  <c r="K93" i="46"/>
  <c r="J93" i="46"/>
  <c r="I93" i="46"/>
  <c r="H93" i="46"/>
  <c r="G93" i="46"/>
  <c r="F93" i="46"/>
  <c r="E93" i="46"/>
  <c r="S92" i="46"/>
  <c r="R92" i="46"/>
  <c r="Q92" i="46"/>
  <c r="P92" i="46"/>
  <c r="O92" i="46"/>
  <c r="N92" i="46"/>
  <c r="M92" i="46"/>
  <c r="L92" i="46"/>
  <c r="K92" i="46"/>
  <c r="J92" i="46"/>
  <c r="I92" i="46"/>
  <c r="H92" i="46"/>
  <c r="G92" i="46"/>
  <c r="F92" i="46"/>
  <c r="E92" i="46"/>
  <c r="D92" i="46"/>
  <c r="C92" i="46"/>
  <c r="B92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56" i="46"/>
  <c r="B56" i="46"/>
</calcChain>
</file>

<file path=xl/sharedStrings.xml><?xml version="1.0" encoding="utf-8"?>
<sst xmlns="http://schemas.openxmlformats.org/spreadsheetml/2006/main" count="1250" uniqueCount="203">
  <si>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</si>
  <si>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</si>
  <si>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</si>
  <si>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</si>
  <si>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</si>
  <si>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</si>
  <si>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</si>
  <si>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</si>
  <si>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</si>
  <si>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</si>
  <si>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</si>
  <si>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</si>
  <si>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</si>
  <si>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</si>
  <si>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</si>
  <si>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</si>
  <si>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</si>
  <si>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</si>
  <si>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</si>
  <si>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</si>
  <si>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</si>
  <si>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</si>
  <si>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</si>
  <si>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</si>
  <si>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</si>
  <si>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</si>
  <si>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</si>
  <si>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</si>
  <si>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</si>
  <si>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</si>
  <si>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</si>
  <si>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</si>
  <si>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</si>
  <si>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</si>
  <si>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</si>
  <si>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</si>
  <si>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</si>
  <si>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</si>
  <si>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</si>
  <si>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</si>
  <si>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</si>
  <si>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</si>
  <si>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</si>
  <si>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</si>
  <si>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</si>
  <si>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</si>
  <si>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</si>
  <si>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</si>
  <si>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</si>
  <si>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</si>
  <si>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</si>
  <si>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</si>
  <si>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</si>
  <si>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</si>
  <si>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</si>
  <si>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</si>
  <si>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</si>
  <si>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</si>
  <si>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</si>
  <si>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</si>
  <si>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</si>
  <si>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</si>
  <si>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</si>
  <si>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</si>
  <si>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</si>
  <si>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</si>
  <si>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</si>
  <si>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</si>
  <si>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</si>
  <si>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</si>
  <si>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</si>
  <si>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</si>
  <si>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</si>
  <si>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</si>
  <si>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</si>
  <si>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</si>
  <si>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</si>
  <si>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</si>
  <si>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</si>
  <si>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</si>
  <si>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</si>
  <si>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</si>
  <si>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</si>
  <si>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</si>
  <si>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</si>
  <si>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</si>
  <si>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</si>
  <si>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</si>
  <si>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</si>
  <si>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</si>
  <si>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</si>
  <si>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</si>
  <si>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</si>
  <si>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</si>
  <si>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</si>
  <si>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</si>
  <si>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</si>
  <si>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</si>
  <si>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</si>
  <si>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</si>
  <si>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</si>
  <si>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</si>
  <si>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</si>
  <si>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</si>
  <si>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</si>
  <si>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</si>
  <si>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</si>
  <si>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</si>
  <si>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</si>
  <si>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</si>
  <si>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</si>
  <si>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</si>
  <si>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</si>
  <si>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</si>
  <si>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</si>
  <si>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</si>
  <si>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</si>
  <si>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</si>
  <si>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</si>
  <si>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</si>
  <si>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</si>
  <si>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</si>
  <si>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</si>
  <si>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</si>
  <si>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</si>
  <si>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</si>
  <si>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</si>
  <si>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</si>
  <si>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</si>
  <si>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</si>
  <si>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</si>
  <si>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</si>
  <si>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</si>
  <si>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</si>
  <si>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</si>
  <si>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</si>
  <si>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</si>
  <si>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</si>
  <si>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</si>
  <si>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</si>
  <si>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</si>
  <si>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</si>
  <si>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</si>
  <si>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</si>
  <si>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</si>
  <si>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</si>
  <si>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t>Pubbliche amministrazioni</t>
  </si>
  <si>
    <t>General government</t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</si>
  <si>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</si>
  <si>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</si>
  <si>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</si>
  <si>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</si>
  <si>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</si>
  <si>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</si>
  <si>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</si>
  <si>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</si>
  <si>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</si>
  <si>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</si>
  <si>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</si>
  <si>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</si>
  <si>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</si>
  <si>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</si>
  <si>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</si>
  <si>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</si>
  <si>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</si>
  <si>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</si>
  <si>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</si>
  <si>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</si>
  <si>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</si>
  <si>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</si>
  <si>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</si>
  <si>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</si>
  <si>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t>2021</t>
  </si>
  <si>
    <t xml:space="preserve">Indice armonizzato dei prezzi al consumo </t>
  </si>
  <si>
    <t xml:space="preserve">Harmonized consumer price index  </t>
  </si>
  <si>
    <t>Sources: Istat and Bank of Italy.</t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</si>
  <si>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</si>
  <si>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</si>
  <si>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</si>
  <si>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</si>
  <si>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t>2022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</si>
  <si>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2022) 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</si>
  <si>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2022) </t>
    </r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</si>
  <si>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2005-2022)</t>
    </r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</si>
  <si>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2005-2022)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</si>
  <si>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2005-2022)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</si>
  <si>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2005-2022)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</si>
  <si>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2005-2022)</t>
    </r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</si>
  <si>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2005-2022)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</si>
  <si>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2005-2022)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</si>
  <si>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2005-2022)</t>
    </r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</si>
  <si>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2005-2022)</t>
    </r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</si>
  <si>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2005-2022)</t>
    </r>
  </si>
  <si>
    <t>Data on non-financial assets for Spain are available from 2012 until 2021. For the United States, data is missing in 2022.</t>
  </si>
  <si>
    <t>Per la Spagna i dati sulle attività non finanziarie sono disponibili dal 2012 al 2021. Per gli Stati Uniti manca il dato 2022.</t>
  </si>
  <si>
    <t>Fonte: Istat e Banca d’Italia per l'Italia; Eurostat per Francia, Germania e Spagna (data di consultazione: 5 gennaio 2024); OCSE per il Canada e gli Stati Uniti (data di consultazione: 5 gennaio 2024); ONS per il Regno Unito (“The UK national balance sheet”, 14 dicembre 2023).</t>
  </si>
  <si>
    <t>Sources: Istat and Bank of Italy; Eurostat for France, Germany and Spain (accessed on 5 January 2024); OECD for Canada and United States (accessed on 5 January 2024); ONS per United Kingdom (“The UK national balance sheet”, Publication date: 14 December 2023).</t>
  </si>
  <si>
    <r>
      <t xml:space="preserve">Figure 9. General government net wealth: international comparison </t>
    </r>
    <r>
      <rPr>
        <i/>
        <sz val="12"/>
        <color theme="1"/>
        <rFont val="Arial"/>
        <family val="2"/>
      </rPr>
      <t>(as a percentage of GDP; 2005-2022)</t>
    </r>
    <r>
      <rPr>
        <b/>
        <sz val="12"/>
        <color theme="1"/>
        <rFont val="Arial"/>
        <family val="2"/>
      </rPr>
      <t xml:space="preserve"> </t>
    </r>
  </si>
  <si>
    <r>
      <t xml:space="preserve">Figure 8. General government non-financial assets: international comparison </t>
    </r>
    <r>
      <rPr>
        <i/>
        <sz val="12"/>
        <color theme="1"/>
        <rFont val="Arial"/>
        <family val="2"/>
      </rPr>
      <t xml:space="preserve">(as a percentage of gross wealth; per cent; 2005-2022) </t>
    </r>
  </si>
  <si>
    <r>
      <t xml:space="preserve">Figure 7. Debt of non-financial corporations: international comparison </t>
    </r>
    <r>
      <rPr>
        <i/>
        <sz val="12"/>
        <color theme="1"/>
        <rFont val="Arial"/>
        <family val="2"/>
      </rPr>
      <t xml:space="preserve">(ratio of financial debt to total assets; per cent; 2005-2022) </t>
    </r>
  </si>
  <si>
    <r>
      <t xml:space="preserve">Figure 6. Households’ non-financial assets: international comparison </t>
    </r>
    <r>
      <rPr>
        <i/>
        <sz val="12"/>
        <color theme="1"/>
        <rFont val="Arial"/>
        <family val="2"/>
      </rPr>
      <t xml:space="preserve">(in relation to gross wealth; per cent; 2005-2022) </t>
    </r>
  </si>
  <si>
    <r>
      <t xml:space="preserve">Figure 5. Households’ net per capita wealth: international comparison </t>
    </r>
    <r>
      <rPr>
        <i/>
        <sz val="12"/>
        <color theme="1"/>
        <rFont val="Arial"/>
        <family val="2"/>
      </rPr>
      <t>(thousands of euros; 2005-2022)</t>
    </r>
  </si>
  <si>
    <r>
      <t xml:space="preserve">Figure 4. Net household wealth: international comparison </t>
    </r>
    <r>
      <rPr>
        <i/>
        <sz val="12"/>
        <color theme="1"/>
        <rFont val="Arial"/>
        <family val="2"/>
      </rPr>
      <t xml:space="preserve">(as a percentage of households’ gross disposable income; 2005-2022)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</si>
</sst>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  <numFmt numFmtId="169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7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3" fontId="4" fillId="0" borderId="0" xfId="1" applyNumberFormat="1" applyFont="1" applyBorder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18" fillId="0" borderId="7" xfId="0" applyFont="1" applyBorder="1" applyAlignment="1">
      <alignment horizontal="center" wrapText="1"/>
    </xf>
    <xf numFmtId="164" fontId="18" fillId="0" borderId="0" xfId="1" applyNumberFormat="1" applyFont="1" applyBorder="1"/>
    <xf numFmtId="167" fontId="3" fillId="0" borderId="8" xfId="1" applyNumberFormat="1" applyFont="1" applyBorder="1"/>
    <xf numFmtId="167" fontId="3" fillId="0" borderId="9" xfId="1" applyNumberFormat="1" applyFont="1" applyBorder="1"/>
    <xf numFmtId="0" fontId="15" fillId="0" borderId="0" xfId="0" applyFont="1" applyFill="1"/>
    <xf numFmtId="3" fontId="19" fillId="0" borderId="0" xfId="0" applyNumberFormat="1" applyFont="1"/>
    <xf numFmtId="3" fontId="18" fillId="0" borderId="7" xfId="0" applyNumberFormat="1" applyFont="1" applyBorder="1"/>
    <xf numFmtId="3" fontId="19" fillId="0" borderId="3" xfId="0" applyNumberFormat="1" applyFont="1" applyBorder="1"/>
    <xf numFmtId="164" fontId="0" fillId="0" borderId="0" xfId="1" applyNumberFormat="1" applyFont="1"/>
    <xf numFmtId="169" fontId="19" fillId="0" borderId="3" xfId="0" applyNumberFormat="1" applyFont="1" applyBorder="1"/>
    <xf numFmtId="166" fontId="3" fillId="0" borderId="0" xfId="2" applyNumberFormat="1" applyFont="1" applyBorder="1"/>
    <xf numFmtId="166" fontId="3" fillId="0" borderId="3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5"/>
  <sheetViews>
    <sheetView tabSelected="1" zoomScale="140" zoomScaleNormal="140" workbookViewId="0">
      <pane xSplit="3" ySplit="5" topLeftCell="M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16384" width="9.140625" style="1"/>
  </cols>
  <sheetData>
    <row r="2" spans="2:21" ht="15.75" x14ac:dyDescent="0.25">
      <c r="B2" s="24" t="s">
        <v>108</v>
      </c>
    </row>
    <row r="3" spans="2:21" ht="15.75" x14ac:dyDescent="0.25">
      <c r="B3" s="24" t="s">
        <v>109</v>
      </c>
    </row>
    <row r="4" spans="2:21" ht="15" x14ac:dyDescent="0.2">
      <c r="B4" s="24"/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4190070.8</v>
      </c>
      <c r="E6" s="66">
        <v>4675166.0999999996</v>
      </c>
      <c r="F6" s="66">
        <v>5038824.5</v>
      </c>
      <c r="G6" s="66">
        <v>5329938.3</v>
      </c>
      <c r="H6" s="66">
        <v>5410032.5999999996</v>
      </c>
      <c r="I6" s="66">
        <v>5523447</v>
      </c>
      <c r="J6" s="66">
        <v>5641321.2000000002</v>
      </c>
      <c r="K6" s="66">
        <v>5582960.0999999996</v>
      </c>
      <c r="L6" s="66">
        <v>5469410.5</v>
      </c>
      <c r="M6" s="66">
        <v>5378699</v>
      </c>
      <c r="N6" s="66">
        <v>5280625.0999999996</v>
      </c>
      <c r="O6" s="66">
        <v>5222306</v>
      </c>
      <c r="P6" s="66">
        <v>5195907.3</v>
      </c>
      <c r="Q6" s="66">
        <v>5179350.8</v>
      </c>
      <c r="R6" s="66">
        <v>5176709</v>
      </c>
      <c r="S6" s="66">
        <v>5161315.3</v>
      </c>
      <c r="T6" s="66">
        <v>5182503.5999999996</v>
      </c>
      <c r="U6" s="66">
        <v>5307428.9000000004</v>
      </c>
    </row>
    <row r="7" spans="2:21" x14ac:dyDescent="0.2">
      <c r="B7" s="4" t="s">
        <v>39</v>
      </c>
      <c r="C7" s="4" t="s">
        <v>54</v>
      </c>
      <c r="D7" s="66">
        <v>611646.69999999995</v>
      </c>
      <c r="E7" s="66">
        <v>665005.69999999995</v>
      </c>
      <c r="F7" s="66">
        <v>713054.6</v>
      </c>
      <c r="G7" s="66">
        <v>744103.7</v>
      </c>
      <c r="H7" s="66">
        <v>750873.4</v>
      </c>
      <c r="I7" s="66">
        <v>760705</v>
      </c>
      <c r="J7" s="66">
        <v>777263.3</v>
      </c>
      <c r="K7" s="66">
        <v>775239.7</v>
      </c>
      <c r="L7" s="66">
        <v>755885.9</v>
      </c>
      <c r="M7" s="66">
        <v>734456.2</v>
      </c>
      <c r="N7" s="66">
        <v>712920.2</v>
      </c>
      <c r="O7" s="66">
        <v>699003</v>
      </c>
      <c r="P7" s="66">
        <v>688069.4</v>
      </c>
      <c r="Q7" s="66">
        <v>676147.4</v>
      </c>
      <c r="R7" s="66">
        <v>666419.6</v>
      </c>
      <c r="S7" s="66">
        <v>651647.69999999995</v>
      </c>
      <c r="T7" s="66">
        <v>642765.9</v>
      </c>
      <c r="U7" s="66">
        <v>642567.80000000005</v>
      </c>
    </row>
    <row r="8" spans="2:21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</row>
    <row r="9" spans="2:21" x14ac:dyDescent="0.2">
      <c r="B9" s="4" t="s">
        <v>118</v>
      </c>
      <c r="C9" s="4" t="s">
        <v>96</v>
      </c>
      <c r="D9" s="66">
        <v>36157.1</v>
      </c>
      <c r="E9" s="66">
        <v>37146.199999999997</v>
      </c>
      <c r="F9" s="66">
        <v>38199</v>
      </c>
      <c r="G9" s="66">
        <v>39135.599999999999</v>
      </c>
      <c r="H9" s="66">
        <v>39023.599999999999</v>
      </c>
      <c r="I9" s="66">
        <v>39589.199999999997</v>
      </c>
      <c r="J9" s="66">
        <v>40645.5</v>
      </c>
      <c r="K9" s="66">
        <v>39783.800000000003</v>
      </c>
      <c r="L9" s="66">
        <v>38397.800000000003</v>
      </c>
      <c r="M9" s="66">
        <v>36917.300000000003</v>
      </c>
      <c r="N9" s="66">
        <v>35573.300000000003</v>
      </c>
      <c r="O9" s="66">
        <v>34300.699999999997</v>
      </c>
      <c r="P9" s="66">
        <v>33406.1</v>
      </c>
      <c r="Q9" s="66">
        <v>32938.5</v>
      </c>
      <c r="R9" s="66">
        <v>32060</v>
      </c>
      <c r="S9" s="66">
        <v>31347.4</v>
      </c>
      <c r="T9" s="66">
        <v>32053</v>
      </c>
      <c r="U9" s="66">
        <v>33274.5</v>
      </c>
    </row>
    <row r="10" spans="2:21" x14ac:dyDescent="0.2">
      <c r="B10" s="58" t="s">
        <v>122</v>
      </c>
      <c r="C10" s="4" t="s">
        <v>130</v>
      </c>
      <c r="D10" s="66">
        <v>79495.100000000006</v>
      </c>
      <c r="E10" s="66">
        <v>82575.7</v>
      </c>
      <c r="F10" s="66">
        <v>85395.6</v>
      </c>
      <c r="G10" s="66">
        <v>87298.1</v>
      </c>
      <c r="H10" s="66">
        <v>86008.8</v>
      </c>
      <c r="I10" s="66">
        <v>86816.1</v>
      </c>
      <c r="J10" s="66">
        <v>87112.6</v>
      </c>
      <c r="K10" s="66">
        <v>86245.4</v>
      </c>
      <c r="L10" s="66">
        <v>81182.399999999994</v>
      </c>
      <c r="M10" s="66">
        <v>77708.800000000003</v>
      </c>
      <c r="N10" s="66">
        <v>75894.2</v>
      </c>
      <c r="O10" s="66">
        <v>73607.899999999994</v>
      </c>
      <c r="P10" s="66">
        <v>73341.5</v>
      </c>
      <c r="Q10" s="66">
        <v>72433.399999999994</v>
      </c>
      <c r="R10" s="66">
        <v>72723.199999999997</v>
      </c>
      <c r="S10" s="66">
        <v>69711.399999999994</v>
      </c>
      <c r="T10" s="66">
        <v>70404.600000000006</v>
      </c>
      <c r="U10" s="66">
        <v>73861.2</v>
      </c>
    </row>
    <row r="11" spans="2:21" x14ac:dyDescent="0.2">
      <c r="B11" s="58" t="s">
        <v>123</v>
      </c>
      <c r="C11" s="6" t="s">
        <v>57</v>
      </c>
      <c r="D11" s="66">
        <v>18235.3</v>
      </c>
      <c r="E11" s="66">
        <v>18878.2</v>
      </c>
      <c r="F11" s="66">
        <v>19295.599999999999</v>
      </c>
      <c r="G11" s="66">
        <v>19921.8</v>
      </c>
      <c r="H11" s="66">
        <v>19372.7</v>
      </c>
      <c r="I11" s="66">
        <v>19635.2</v>
      </c>
      <c r="J11" s="66">
        <v>18980.599999999999</v>
      </c>
      <c r="K11" s="66">
        <v>18108.599999999999</v>
      </c>
      <c r="L11" s="66">
        <v>16619</v>
      </c>
      <c r="M11" s="66">
        <v>15356</v>
      </c>
      <c r="N11" s="66">
        <v>15206.3</v>
      </c>
      <c r="O11" s="66">
        <v>15416.9</v>
      </c>
      <c r="P11" s="66">
        <v>15792</v>
      </c>
      <c r="Q11" s="66">
        <v>15832</v>
      </c>
      <c r="R11" s="66">
        <v>16354.7</v>
      </c>
      <c r="S11" s="66">
        <v>15709.3</v>
      </c>
      <c r="T11" s="66">
        <v>16027.6</v>
      </c>
      <c r="U11" s="66">
        <v>17295.7</v>
      </c>
    </row>
    <row r="12" spans="2:21" x14ac:dyDescent="0.2">
      <c r="B12" s="58" t="s">
        <v>124</v>
      </c>
      <c r="C12" s="6" t="s">
        <v>58</v>
      </c>
      <c r="D12" s="66">
        <v>5230.5</v>
      </c>
      <c r="E12" s="66">
        <v>5036.5</v>
      </c>
      <c r="F12" s="66">
        <v>4897.3999999999996</v>
      </c>
      <c r="G12" s="66">
        <v>4574.3</v>
      </c>
      <c r="H12" s="66">
        <v>4402.8999999999996</v>
      </c>
      <c r="I12" s="66">
        <v>4414.7</v>
      </c>
      <c r="J12" s="66">
        <v>4513</v>
      </c>
      <c r="K12" s="66">
        <v>4539.6000000000004</v>
      </c>
      <c r="L12" s="66">
        <v>4180.3</v>
      </c>
      <c r="M12" s="66">
        <v>3929.5</v>
      </c>
      <c r="N12" s="66">
        <v>4004.2</v>
      </c>
      <c r="O12" s="66">
        <v>4118.1000000000004</v>
      </c>
      <c r="P12" s="66">
        <v>4134.7</v>
      </c>
      <c r="Q12" s="66">
        <v>4048</v>
      </c>
      <c r="R12" s="66">
        <v>4052.4</v>
      </c>
      <c r="S12" s="66">
        <v>3800.3</v>
      </c>
      <c r="T12" s="66">
        <v>3624.5</v>
      </c>
      <c r="U12" s="66">
        <v>3605.3</v>
      </c>
    </row>
    <row r="13" spans="2:21" x14ac:dyDescent="0.2">
      <c r="B13" s="58" t="s">
        <v>120</v>
      </c>
      <c r="C13" s="6" t="s">
        <v>129</v>
      </c>
      <c r="D13" s="66">
        <v>56029.3</v>
      </c>
      <c r="E13" s="66">
        <v>58661</v>
      </c>
      <c r="F13" s="66">
        <v>61202.6</v>
      </c>
      <c r="G13" s="66">
        <v>62802</v>
      </c>
      <c r="H13" s="66">
        <v>62233.2</v>
      </c>
      <c r="I13" s="66">
        <v>62766.1</v>
      </c>
      <c r="J13" s="66">
        <v>63619</v>
      </c>
      <c r="K13" s="66">
        <v>63597.2</v>
      </c>
      <c r="L13" s="66">
        <v>60383.1</v>
      </c>
      <c r="M13" s="66">
        <v>58423.3</v>
      </c>
      <c r="N13" s="66">
        <v>56683.7</v>
      </c>
      <c r="O13" s="66">
        <v>54073</v>
      </c>
      <c r="P13" s="66">
        <v>53414.8</v>
      </c>
      <c r="Q13" s="66">
        <v>52553.4</v>
      </c>
      <c r="R13" s="66">
        <v>52316.2</v>
      </c>
      <c r="S13" s="66">
        <v>50201.8</v>
      </c>
      <c r="T13" s="66">
        <v>50752.5</v>
      </c>
      <c r="U13" s="66">
        <v>52960.3</v>
      </c>
    </row>
    <row r="14" spans="2:21" x14ac:dyDescent="0.2">
      <c r="B14" s="4" t="s">
        <v>14</v>
      </c>
      <c r="C14" s="4" t="s">
        <v>59</v>
      </c>
      <c r="D14" s="66">
        <v>4011.7</v>
      </c>
      <c r="E14" s="66">
        <v>4147.6000000000004</v>
      </c>
      <c r="F14" s="66">
        <v>4301.6000000000004</v>
      </c>
      <c r="G14" s="66">
        <v>4068.5</v>
      </c>
      <c r="H14" s="66">
        <v>4332</v>
      </c>
      <c r="I14" s="66">
        <v>4767.6000000000004</v>
      </c>
      <c r="J14" s="66">
        <v>4550.1000000000004</v>
      </c>
      <c r="K14" s="66">
        <v>4566.7</v>
      </c>
      <c r="L14" s="66">
        <v>4486.3</v>
      </c>
      <c r="M14" s="66">
        <v>4568.8</v>
      </c>
      <c r="N14" s="66">
        <v>4400.6000000000004</v>
      </c>
      <c r="O14" s="66">
        <v>4509.3999999999996</v>
      </c>
      <c r="P14" s="66">
        <v>4569.8</v>
      </c>
      <c r="Q14" s="66">
        <v>4411.8999999999996</v>
      </c>
      <c r="R14" s="66">
        <v>4332.3</v>
      </c>
      <c r="S14" s="66">
        <v>4142.8</v>
      </c>
      <c r="T14" s="66">
        <v>4182.8</v>
      </c>
      <c r="U14" s="66">
        <v>4161.1000000000004</v>
      </c>
    </row>
    <row r="15" spans="2:21" x14ac:dyDescent="0.2">
      <c r="B15" s="4" t="s">
        <v>43</v>
      </c>
      <c r="C15" s="4" t="s">
        <v>60</v>
      </c>
      <c r="D15" s="66">
        <v>6840.7</v>
      </c>
      <c r="E15" s="66">
        <v>6979</v>
      </c>
      <c r="F15" s="66">
        <v>7203.1</v>
      </c>
      <c r="G15" s="66">
        <v>7422.3</v>
      </c>
      <c r="H15" s="66">
        <v>7442</v>
      </c>
      <c r="I15" s="66">
        <v>7385.8</v>
      </c>
      <c r="J15" s="66">
        <v>7517.4</v>
      </c>
      <c r="K15" s="66">
        <v>7390.7</v>
      </c>
      <c r="L15" s="66">
        <v>7262.3</v>
      </c>
      <c r="M15" s="66">
        <v>7186</v>
      </c>
      <c r="N15" s="66">
        <v>7696.1</v>
      </c>
      <c r="O15" s="66">
        <v>7687.2</v>
      </c>
      <c r="P15" s="66">
        <v>7546.7</v>
      </c>
      <c r="Q15" s="66">
        <v>7463.7</v>
      </c>
      <c r="R15" s="66">
        <v>7314.3</v>
      </c>
      <c r="S15" s="66">
        <v>7333.4</v>
      </c>
      <c r="T15" s="66">
        <v>7404.5</v>
      </c>
      <c r="U15" s="66">
        <v>7484.1</v>
      </c>
    </row>
    <row r="16" spans="2:21" x14ac:dyDescent="0.2">
      <c r="B16" s="59" t="s">
        <v>127</v>
      </c>
      <c r="C16" s="7" t="s">
        <v>117</v>
      </c>
      <c r="D16" s="66">
        <v>688</v>
      </c>
      <c r="E16" s="66">
        <v>727.1</v>
      </c>
      <c r="F16" s="66">
        <v>759.5</v>
      </c>
      <c r="G16" s="66">
        <v>800.6</v>
      </c>
      <c r="H16" s="66">
        <v>822.2</v>
      </c>
      <c r="I16" s="66">
        <v>871.7</v>
      </c>
      <c r="J16" s="66">
        <v>895.7</v>
      </c>
      <c r="K16" s="66">
        <v>896.7</v>
      </c>
      <c r="L16" s="66">
        <v>927.7</v>
      </c>
      <c r="M16" s="66">
        <v>959.4</v>
      </c>
      <c r="N16" s="66">
        <v>1019.9</v>
      </c>
      <c r="O16" s="66">
        <v>1060</v>
      </c>
      <c r="P16" s="66">
        <v>1084.0999999999999</v>
      </c>
      <c r="Q16" s="66">
        <v>1126.4000000000001</v>
      </c>
      <c r="R16" s="66">
        <v>1151.8</v>
      </c>
      <c r="S16" s="66">
        <v>1226.9000000000001</v>
      </c>
      <c r="T16" s="66">
        <v>1306.8</v>
      </c>
      <c r="U16" s="66">
        <v>1369</v>
      </c>
    </row>
    <row r="17" spans="2:21" x14ac:dyDescent="0.2">
      <c r="B17" s="58" t="s">
        <v>171</v>
      </c>
      <c r="C17" s="7" t="s">
        <v>170</v>
      </c>
      <c r="D17" s="66">
        <v>3159.1</v>
      </c>
      <c r="E17" s="66">
        <v>3171.2</v>
      </c>
      <c r="F17" s="66">
        <v>3235.9</v>
      </c>
      <c r="G17" s="66">
        <v>3295.7</v>
      </c>
      <c r="H17" s="66">
        <v>3426.4</v>
      </c>
      <c r="I17" s="66">
        <v>3511.4</v>
      </c>
      <c r="J17" s="66">
        <v>3514.2</v>
      </c>
      <c r="K17" s="66">
        <v>3504.4</v>
      </c>
      <c r="L17" s="66">
        <v>3389.4</v>
      </c>
      <c r="M17" s="66">
        <v>3301.1</v>
      </c>
      <c r="N17" s="66">
        <v>3199.6</v>
      </c>
      <c r="O17" s="66">
        <v>3129.2</v>
      </c>
      <c r="P17" s="66">
        <v>3006.8</v>
      </c>
      <c r="Q17" s="66">
        <v>2944.1</v>
      </c>
      <c r="R17" s="66">
        <v>2907.4</v>
      </c>
      <c r="S17" s="66">
        <v>2896</v>
      </c>
      <c r="T17" s="66">
        <v>2935</v>
      </c>
      <c r="U17" s="66">
        <v>3043.2</v>
      </c>
    </row>
    <row r="18" spans="2:21" x14ac:dyDescent="0.2">
      <c r="B18" s="4" t="s">
        <v>15</v>
      </c>
      <c r="C18" s="4" t="s">
        <v>61</v>
      </c>
      <c r="D18" s="66">
        <v>31600.5</v>
      </c>
      <c r="E18" s="66">
        <v>32697.9</v>
      </c>
      <c r="F18" s="66">
        <v>33602.9</v>
      </c>
      <c r="G18" s="66">
        <v>33434.6</v>
      </c>
      <c r="H18" s="66">
        <v>32040.9</v>
      </c>
      <c r="I18" s="66">
        <v>31416.9</v>
      </c>
      <c r="J18" s="66">
        <v>30288.1</v>
      </c>
      <c r="K18" s="66">
        <v>29167.4</v>
      </c>
      <c r="L18" s="66">
        <v>27639.3</v>
      </c>
      <c r="M18" s="66">
        <v>26579.7</v>
      </c>
      <c r="N18" s="66">
        <v>25006.400000000001</v>
      </c>
      <c r="O18" s="66">
        <v>23577.5</v>
      </c>
      <c r="P18" s="66">
        <v>19853</v>
      </c>
      <c r="Q18" s="66">
        <v>18829.2</v>
      </c>
      <c r="R18" s="66">
        <v>18322.8</v>
      </c>
      <c r="S18" s="66">
        <v>17734.599999999999</v>
      </c>
      <c r="T18" s="66">
        <v>18048.5</v>
      </c>
      <c r="U18" s="66">
        <v>17881.400000000001</v>
      </c>
    </row>
    <row r="19" spans="2:21" x14ac:dyDescent="0.2">
      <c r="B19" s="4" t="s">
        <v>16</v>
      </c>
      <c r="C19" s="4" t="s">
        <v>62</v>
      </c>
      <c r="D19" s="66">
        <v>228190.6</v>
      </c>
      <c r="E19" s="66">
        <v>230394.6</v>
      </c>
      <c r="F19" s="66">
        <v>235950.3</v>
      </c>
      <c r="G19" s="66">
        <v>238061.5</v>
      </c>
      <c r="H19" s="66">
        <v>238367.8</v>
      </c>
      <c r="I19" s="66">
        <v>238164.1</v>
      </c>
      <c r="J19" s="66">
        <v>236895.3</v>
      </c>
      <c r="K19" s="66">
        <v>234380.1</v>
      </c>
      <c r="L19" s="66">
        <v>232330</v>
      </c>
      <c r="M19" s="66">
        <v>231350.39999999999</v>
      </c>
      <c r="N19" s="66">
        <v>229419.4</v>
      </c>
      <c r="O19" s="66">
        <v>228678.7</v>
      </c>
      <c r="P19" s="66">
        <v>231374.9</v>
      </c>
      <c r="Q19" s="66">
        <v>231970.6</v>
      </c>
      <c r="R19" s="66">
        <v>229477.7</v>
      </c>
      <c r="S19" s="66">
        <v>227666.3</v>
      </c>
      <c r="T19" s="66">
        <v>228596.5</v>
      </c>
      <c r="U19" s="66">
        <v>230645.7</v>
      </c>
    </row>
    <row r="20" spans="2:21" x14ac:dyDescent="0.2">
      <c r="B20" s="2" t="s">
        <v>42</v>
      </c>
      <c r="C20" s="2" t="s">
        <v>63</v>
      </c>
      <c r="D20" s="67">
        <v>5188013.0999999996</v>
      </c>
      <c r="E20" s="67">
        <v>5734112.7999999998</v>
      </c>
      <c r="F20" s="67">
        <v>6156531.5999999996</v>
      </c>
      <c r="G20" s="67">
        <v>6483462.7000000002</v>
      </c>
      <c r="H20" s="67">
        <v>6568121</v>
      </c>
      <c r="I20" s="67">
        <v>6692291.5</v>
      </c>
      <c r="J20" s="67">
        <v>6825593.4000000004</v>
      </c>
      <c r="K20" s="67">
        <v>6759734</v>
      </c>
      <c r="L20" s="67">
        <v>6616594.5</v>
      </c>
      <c r="M20" s="67">
        <v>6497466.2999999998</v>
      </c>
      <c r="N20" s="67">
        <v>6371535.4000000004</v>
      </c>
      <c r="O20" s="67">
        <v>6293670.5999999996</v>
      </c>
      <c r="P20" s="67">
        <v>6254068.7000000002</v>
      </c>
      <c r="Q20" s="67">
        <v>6223545.5999999996</v>
      </c>
      <c r="R20" s="67">
        <v>6207358.9000000004</v>
      </c>
      <c r="S20" s="67">
        <v>6170899</v>
      </c>
      <c r="T20" s="67">
        <v>6185959.4000000004</v>
      </c>
      <c r="U20" s="67">
        <v>6317304.7999999998</v>
      </c>
    </row>
    <row r="21" spans="2:21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</row>
    <row r="22" spans="2:21" x14ac:dyDescent="0.2">
      <c r="B22" s="4" t="s">
        <v>18</v>
      </c>
      <c r="C22" s="4" t="s">
        <v>65</v>
      </c>
      <c r="D22" s="66">
        <v>924133.02</v>
      </c>
      <c r="E22" s="66">
        <v>1002506.65</v>
      </c>
      <c r="F22" s="66">
        <v>1050862.43</v>
      </c>
      <c r="G22" s="66">
        <v>1120628.0900000001</v>
      </c>
      <c r="H22" s="66">
        <v>1144144.93</v>
      </c>
      <c r="I22" s="66">
        <v>1142204.02</v>
      </c>
      <c r="J22" s="66">
        <v>1148036.33</v>
      </c>
      <c r="K22" s="66">
        <v>1200202.74</v>
      </c>
      <c r="L22" s="66">
        <v>1228197.55</v>
      </c>
      <c r="M22" s="66">
        <v>1259064.3600000001</v>
      </c>
      <c r="N22" s="66">
        <v>1284356.3400000001</v>
      </c>
      <c r="O22" s="66">
        <v>1334919.4099999999</v>
      </c>
      <c r="P22" s="66">
        <v>1363497.52</v>
      </c>
      <c r="Q22" s="66">
        <v>1384937.86</v>
      </c>
      <c r="R22" s="66">
        <v>1448159.98</v>
      </c>
      <c r="S22" s="66">
        <v>1548094.51</v>
      </c>
      <c r="T22" s="66">
        <v>1618444.45</v>
      </c>
      <c r="U22" s="66">
        <v>1633406.75</v>
      </c>
    </row>
    <row r="23" spans="2:21" x14ac:dyDescent="0.2">
      <c r="B23" s="4" t="s">
        <v>19</v>
      </c>
      <c r="C23" s="4" t="s">
        <v>105</v>
      </c>
      <c r="D23" s="66">
        <v>735715.31</v>
      </c>
      <c r="E23" s="66">
        <v>735373.75</v>
      </c>
      <c r="F23" s="66">
        <v>762537.69</v>
      </c>
      <c r="G23" s="66">
        <v>809948.58</v>
      </c>
      <c r="H23" s="66">
        <v>779292.2</v>
      </c>
      <c r="I23" s="66">
        <v>732050.94</v>
      </c>
      <c r="J23" s="66">
        <v>743322.83</v>
      </c>
      <c r="K23" s="66">
        <v>736577.7</v>
      </c>
      <c r="L23" s="66">
        <v>637276.46</v>
      </c>
      <c r="M23" s="66">
        <v>529148.47</v>
      </c>
      <c r="N23" s="66">
        <v>414291.61</v>
      </c>
      <c r="O23" s="66">
        <v>356128.41</v>
      </c>
      <c r="P23" s="66">
        <v>323369.46999999997</v>
      </c>
      <c r="Q23" s="66">
        <v>307343.74</v>
      </c>
      <c r="R23" s="66">
        <v>281538.15999999997</v>
      </c>
      <c r="S23" s="66">
        <v>260656.44</v>
      </c>
      <c r="T23" s="66">
        <v>231562.19</v>
      </c>
      <c r="U23" s="66">
        <v>253314.9</v>
      </c>
    </row>
    <row r="24" spans="2:21" x14ac:dyDescent="0.2">
      <c r="B24" s="4" t="s">
        <v>20</v>
      </c>
      <c r="C24" s="4" t="s">
        <v>66</v>
      </c>
      <c r="D24" s="66">
        <v>12572</v>
      </c>
      <c r="E24" s="66">
        <v>12999</v>
      </c>
      <c r="F24" s="66">
        <v>13239</v>
      </c>
      <c r="G24" s="66">
        <v>13479</v>
      </c>
      <c r="H24" s="66">
        <v>13717</v>
      </c>
      <c r="I24" s="66">
        <v>13954</v>
      </c>
      <c r="J24" s="66">
        <v>13474</v>
      </c>
      <c r="K24" s="66">
        <v>12487</v>
      </c>
      <c r="L24" s="66">
        <v>12939</v>
      </c>
      <c r="M24" s="66">
        <v>12937</v>
      </c>
      <c r="N24" s="66">
        <v>12568</v>
      </c>
      <c r="O24" s="66">
        <v>12021</v>
      </c>
      <c r="P24" s="66">
        <v>10679</v>
      </c>
      <c r="Q24" s="66">
        <v>10071</v>
      </c>
      <c r="R24" s="66">
        <v>9609</v>
      </c>
      <c r="S24" s="66">
        <v>9555</v>
      </c>
      <c r="T24" s="66">
        <v>9472</v>
      </c>
      <c r="U24" s="66">
        <v>9347</v>
      </c>
    </row>
    <row r="25" spans="2:21" x14ac:dyDescent="0.2">
      <c r="B25" s="58" t="s">
        <v>125</v>
      </c>
      <c r="C25" s="4" t="s">
        <v>67</v>
      </c>
      <c r="D25" s="66">
        <v>1087574.9099999999</v>
      </c>
      <c r="E25" s="66">
        <v>1347777.14</v>
      </c>
      <c r="F25" s="66">
        <v>1116140.83</v>
      </c>
      <c r="G25" s="66">
        <v>939821.82</v>
      </c>
      <c r="H25" s="66">
        <v>834784.45</v>
      </c>
      <c r="I25" s="66">
        <v>754709.02</v>
      </c>
      <c r="J25" s="66">
        <v>682118.16</v>
      </c>
      <c r="K25" s="66">
        <v>742617.76</v>
      </c>
      <c r="L25" s="66">
        <v>880136.17</v>
      </c>
      <c r="M25" s="66">
        <v>940594.76</v>
      </c>
      <c r="N25" s="66">
        <v>1039731.13</v>
      </c>
      <c r="O25" s="66">
        <v>973277.93</v>
      </c>
      <c r="P25" s="66">
        <v>1044171.15</v>
      </c>
      <c r="Q25" s="66">
        <v>926299.58</v>
      </c>
      <c r="R25" s="66">
        <v>1075261.67</v>
      </c>
      <c r="S25" s="66">
        <v>1117809.77</v>
      </c>
      <c r="T25" s="66">
        <v>1419872.4</v>
      </c>
      <c r="U25" s="66">
        <v>1318892.83</v>
      </c>
    </row>
    <row r="26" spans="2:21" x14ac:dyDescent="0.2">
      <c r="B26" s="4" t="s">
        <v>21</v>
      </c>
      <c r="C26" s="4" t="s">
        <v>119</v>
      </c>
      <c r="D26" s="66">
        <v>523.28</v>
      </c>
      <c r="E26" s="66">
        <v>205.19</v>
      </c>
      <c r="F26" s="66">
        <v>448.97</v>
      </c>
      <c r="G26" s="66">
        <v>1600.08</v>
      </c>
      <c r="H26" s="66">
        <v>706.47</v>
      </c>
      <c r="I26" s="66">
        <v>803.87</v>
      </c>
      <c r="J26" s="66">
        <v>963.99</v>
      </c>
      <c r="K26" s="66">
        <v>805.96</v>
      </c>
      <c r="L26" s="66">
        <v>710.71</v>
      </c>
      <c r="M26" s="66">
        <v>2680.9</v>
      </c>
      <c r="N26" s="66">
        <v>1395.85</v>
      </c>
      <c r="O26" s="66">
        <v>1045.9000000000001</v>
      </c>
      <c r="P26" s="66">
        <v>915.67</v>
      </c>
      <c r="Q26" s="66">
        <v>709.53</v>
      </c>
      <c r="R26" s="66">
        <v>894.81</v>
      </c>
      <c r="S26" s="66">
        <v>1321.28</v>
      </c>
      <c r="T26" s="66">
        <v>1544.54</v>
      </c>
      <c r="U26" s="66">
        <v>6849.88</v>
      </c>
    </row>
    <row r="27" spans="2:21" x14ac:dyDescent="0.2">
      <c r="B27" s="4" t="s">
        <v>22</v>
      </c>
      <c r="C27" s="4" t="s">
        <v>68</v>
      </c>
      <c r="D27" s="66">
        <v>426011.88</v>
      </c>
      <c r="E27" s="66">
        <v>406860.68</v>
      </c>
      <c r="F27" s="66">
        <v>359064.75</v>
      </c>
      <c r="G27" s="66">
        <v>252055.54</v>
      </c>
      <c r="H27" s="66">
        <v>299248.90000000002</v>
      </c>
      <c r="I27" s="66">
        <v>326842.18</v>
      </c>
      <c r="J27" s="66">
        <v>308097.98</v>
      </c>
      <c r="K27" s="66">
        <v>457228.06</v>
      </c>
      <c r="L27" s="66">
        <v>442170.53</v>
      </c>
      <c r="M27" s="66">
        <v>521387.35</v>
      </c>
      <c r="N27" s="66">
        <v>576918.98</v>
      </c>
      <c r="O27" s="66">
        <v>609232.11</v>
      </c>
      <c r="P27" s="66">
        <v>675758.43</v>
      </c>
      <c r="Q27" s="66">
        <v>586861</v>
      </c>
      <c r="R27" s="66">
        <v>654885.21</v>
      </c>
      <c r="S27" s="66">
        <v>677010.39</v>
      </c>
      <c r="T27" s="66">
        <v>764634.81</v>
      </c>
      <c r="U27" s="66">
        <v>670380.93000000005</v>
      </c>
    </row>
    <row r="28" spans="2:21" x14ac:dyDescent="0.2">
      <c r="B28" s="4" t="s">
        <v>23</v>
      </c>
      <c r="C28" s="4" t="s">
        <v>106</v>
      </c>
      <c r="D28" s="66">
        <v>612781.64</v>
      </c>
      <c r="E28" s="66">
        <v>648129.80000000005</v>
      </c>
      <c r="F28" s="66">
        <v>645152.01</v>
      </c>
      <c r="G28" s="66">
        <v>622489.79</v>
      </c>
      <c r="H28" s="66">
        <v>669409.03</v>
      </c>
      <c r="I28" s="66">
        <v>707281.04</v>
      </c>
      <c r="J28" s="66">
        <v>710501.81</v>
      </c>
      <c r="K28" s="66">
        <v>728426.69</v>
      </c>
      <c r="L28" s="66">
        <v>769178.99</v>
      </c>
      <c r="M28" s="66">
        <v>840038.77</v>
      </c>
      <c r="N28" s="66">
        <v>898768.68</v>
      </c>
      <c r="O28" s="66">
        <v>955510.16</v>
      </c>
      <c r="P28" s="66">
        <v>1009405.6</v>
      </c>
      <c r="Q28" s="66">
        <v>1013536.04</v>
      </c>
      <c r="R28" s="66">
        <v>1116305.28</v>
      </c>
      <c r="S28" s="66">
        <v>1182355.42</v>
      </c>
      <c r="T28" s="66">
        <v>1210865.55</v>
      </c>
      <c r="U28" s="66">
        <v>1064999.2</v>
      </c>
    </row>
    <row r="29" spans="2:21" x14ac:dyDescent="0.2">
      <c r="B29" s="4" t="s">
        <v>24</v>
      </c>
      <c r="C29" s="4" t="s">
        <v>88</v>
      </c>
      <c r="D29" s="66">
        <v>103486.27</v>
      </c>
      <c r="E29" s="66">
        <v>104030.81</v>
      </c>
      <c r="F29" s="66">
        <v>108669.68</v>
      </c>
      <c r="G29" s="66">
        <v>111097.1</v>
      </c>
      <c r="H29" s="66">
        <v>106831.41</v>
      </c>
      <c r="I29" s="66">
        <v>106770.96</v>
      </c>
      <c r="J29" s="66">
        <v>107712.99</v>
      </c>
      <c r="K29" s="66">
        <v>106505.81</v>
      </c>
      <c r="L29" s="66">
        <v>120806.13</v>
      </c>
      <c r="M29" s="66">
        <v>125316.06</v>
      </c>
      <c r="N29" s="66">
        <v>128459.56</v>
      </c>
      <c r="O29" s="66">
        <v>126289.44</v>
      </c>
      <c r="P29" s="66">
        <v>126176.91</v>
      </c>
      <c r="Q29" s="66">
        <v>130491.35</v>
      </c>
      <c r="R29" s="66">
        <v>139536.63</v>
      </c>
      <c r="S29" s="66">
        <v>136389.34</v>
      </c>
      <c r="T29" s="66">
        <v>159867.79</v>
      </c>
      <c r="U29" s="66">
        <v>177922.65</v>
      </c>
    </row>
    <row r="30" spans="2:21" x14ac:dyDescent="0.2">
      <c r="B30" s="2" t="s">
        <v>44</v>
      </c>
      <c r="C30" s="2" t="s">
        <v>69</v>
      </c>
      <c r="D30" s="67">
        <v>3902798.31</v>
      </c>
      <c r="E30" s="67">
        <v>4257883.0199999996</v>
      </c>
      <c r="F30" s="67">
        <v>4056115.36</v>
      </c>
      <c r="G30" s="67">
        <v>3871120.01</v>
      </c>
      <c r="H30" s="67">
        <v>3848134.38</v>
      </c>
      <c r="I30" s="67">
        <v>3784616.03</v>
      </c>
      <c r="J30" s="67">
        <v>3714228.09</v>
      </c>
      <c r="K30" s="67">
        <v>3984851.72</v>
      </c>
      <c r="L30" s="67">
        <v>4091415.54</v>
      </c>
      <c r="M30" s="67">
        <v>4231167.67</v>
      </c>
      <c r="N30" s="67">
        <v>4356490.16</v>
      </c>
      <c r="O30" s="67">
        <v>4368424.37</v>
      </c>
      <c r="P30" s="67">
        <v>4553973.75</v>
      </c>
      <c r="Q30" s="67">
        <v>4360250.0999999996</v>
      </c>
      <c r="R30" s="67">
        <v>4726190.75</v>
      </c>
      <c r="S30" s="67">
        <v>4933192.16</v>
      </c>
      <c r="T30" s="67">
        <v>5416263.7199999997</v>
      </c>
      <c r="U30" s="67">
        <v>5135114.12</v>
      </c>
    </row>
    <row r="31" spans="2:21" x14ac:dyDescent="0.2">
      <c r="B31" s="2" t="s">
        <v>33</v>
      </c>
      <c r="C31" s="2" t="s">
        <v>98</v>
      </c>
      <c r="D31" s="67">
        <v>9090811.4100000001</v>
      </c>
      <c r="E31" s="67">
        <v>9991995.8200000003</v>
      </c>
      <c r="F31" s="67">
        <v>10212646.959999999</v>
      </c>
      <c r="G31" s="67">
        <v>10354582.710000001</v>
      </c>
      <c r="H31" s="67">
        <v>10416255.379999999</v>
      </c>
      <c r="I31" s="67">
        <v>10476907.529999999</v>
      </c>
      <c r="J31" s="67">
        <v>10539821.49</v>
      </c>
      <c r="K31" s="67">
        <v>10744585.720000001</v>
      </c>
      <c r="L31" s="67">
        <v>10708010.039999999</v>
      </c>
      <c r="M31" s="67">
        <v>10728633.969999999</v>
      </c>
      <c r="N31" s="67">
        <v>10728025.560000001</v>
      </c>
      <c r="O31" s="67">
        <v>10662094.969999999</v>
      </c>
      <c r="P31" s="67">
        <v>10808042.449999999</v>
      </c>
      <c r="Q31" s="67">
        <v>10583795.699999999</v>
      </c>
      <c r="R31" s="67">
        <v>10933549.65</v>
      </c>
      <c r="S31" s="67">
        <v>11104091.16</v>
      </c>
      <c r="T31" s="67">
        <v>11602223.120000001</v>
      </c>
      <c r="U31" s="67">
        <v>11452418.92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2:21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</row>
    <row r="34" spans="2:21" x14ac:dyDescent="0.2">
      <c r="B34" s="4" t="s">
        <v>19</v>
      </c>
      <c r="C34" s="4" t="s">
        <v>105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</row>
    <row r="35" spans="2:21" x14ac:dyDescent="0.2">
      <c r="B35" s="4" t="s">
        <v>20</v>
      </c>
      <c r="C35" s="4" t="s">
        <v>66</v>
      </c>
      <c r="D35" s="66">
        <v>491649.89</v>
      </c>
      <c r="E35" s="66">
        <v>554249.6</v>
      </c>
      <c r="F35" s="66">
        <v>615260.81999999995</v>
      </c>
      <c r="G35" s="66">
        <v>638466.56999999995</v>
      </c>
      <c r="H35" s="66">
        <v>668394.25</v>
      </c>
      <c r="I35" s="66">
        <v>700255.05</v>
      </c>
      <c r="J35" s="66">
        <v>717712.96</v>
      </c>
      <c r="K35" s="66">
        <v>709587.12</v>
      </c>
      <c r="L35" s="66">
        <v>697616.13</v>
      </c>
      <c r="M35" s="66">
        <v>692500.22</v>
      </c>
      <c r="N35" s="66">
        <v>692486.91</v>
      </c>
      <c r="O35" s="66">
        <v>698179.68</v>
      </c>
      <c r="P35" s="66">
        <v>707832.45</v>
      </c>
      <c r="Q35" s="66">
        <v>721978.85</v>
      </c>
      <c r="R35" s="66">
        <v>737854.09</v>
      </c>
      <c r="S35" s="66">
        <v>745698.44</v>
      </c>
      <c r="T35" s="66">
        <v>773604.21</v>
      </c>
      <c r="U35" s="66">
        <v>796550.56</v>
      </c>
    </row>
    <row r="36" spans="2:21" x14ac:dyDescent="0.2">
      <c r="B36" s="58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</row>
    <row r="37" spans="2:21" x14ac:dyDescent="0.2">
      <c r="B37" s="4" t="s">
        <v>21</v>
      </c>
      <c r="C37" s="4" t="s">
        <v>119</v>
      </c>
      <c r="D37" s="66">
        <v>0</v>
      </c>
      <c r="E37" s="66">
        <v>0</v>
      </c>
      <c r="F37" s="66">
        <v>0</v>
      </c>
      <c r="G37" s="66">
        <v>322</v>
      </c>
      <c r="H37" s="66">
        <v>209</v>
      </c>
      <c r="I37" s="66">
        <v>89</v>
      </c>
      <c r="J37" s="66">
        <v>97</v>
      </c>
      <c r="K37" s="66">
        <v>156</v>
      </c>
      <c r="L37" s="66">
        <v>140</v>
      </c>
      <c r="M37" s="66">
        <v>69</v>
      </c>
      <c r="N37" s="66">
        <v>68.28</v>
      </c>
      <c r="O37" s="66">
        <v>68.150000000000006</v>
      </c>
      <c r="P37" s="66">
        <v>26.07</v>
      </c>
      <c r="Q37" s="66">
        <v>34.25</v>
      </c>
      <c r="R37" s="66">
        <v>40.700000000000003</v>
      </c>
      <c r="S37" s="66">
        <v>26.97</v>
      </c>
      <c r="T37" s="66">
        <v>30.04</v>
      </c>
      <c r="U37" s="66">
        <v>270.74</v>
      </c>
    </row>
    <row r="38" spans="2:21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</row>
    <row r="39" spans="2:21" x14ac:dyDescent="0.2">
      <c r="B39" s="4" t="s">
        <v>23</v>
      </c>
      <c r="C39" s="4" t="s">
        <v>106</v>
      </c>
      <c r="D39" s="66">
        <v>32414.240000000002</v>
      </c>
      <c r="E39" s="66">
        <v>32985.74</v>
      </c>
      <c r="F39" s="66">
        <v>33361.74</v>
      </c>
      <c r="G39" s="66">
        <v>33771.74</v>
      </c>
      <c r="H39" s="66">
        <v>34083.74</v>
      </c>
      <c r="I39" s="66">
        <v>34405.74</v>
      </c>
      <c r="J39" s="66">
        <v>34738.74</v>
      </c>
      <c r="K39" s="66">
        <v>35028.74</v>
      </c>
      <c r="L39" s="66">
        <v>35366.74</v>
      </c>
      <c r="M39" s="66">
        <v>35728.74</v>
      </c>
      <c r="N39" s="66">
        <v>36147.74</v>
      </c>
      <c r="O39" s="66">
        <v>36631.74</v>
      </c>
      <c r="P39" s="66">
        <v>37151.74</v>
      </c>
      <c r="Q39" s="66">
        <v>37680.74</v>
      </c>
      <c r="R39" s="66">
        <v>38189.74</v>
      </c>
      <c r="S39" s="66">
        <v>38600.74</v>
      </c>
      <c r="T39" s="66">
        <v>39048.74</v>
      </c>
      <c r="U39" s="66">
        <v>39514.74</v>
      </c>
    </row>
    <row r="40" spans="2:21" x14ac:dyDescent="0.2">
      <c r="B40" s="4" t="s">
        <v>71</v>
      </c>
      <c r="C40" s="4" t="s">
        <v>70</v>
      </c>
      <c r="D40" s="66">
        <v>150655.9</v>
      </c>
      <c r="E40" s="66">
        <v>161082.26</v>
      </c>
      <c r="F40" s="66">
        <v>169201.24</v>
      </c>
      <c r="G40" s="66">
        <v>173686.78</v>
      </c>
      <c r="H40" s="66">
        <v>170230.01</v>
      </c>
      <c r="I40" s="66">
        <v>173940.26</v>
      </c>
      <c r="J40" s="66">
        <v>173629.21</v>
      </c>
      <c r="K40" s="66">
        <v>172856.99</v>
      </c>
      <c r="L40" s="66">
        <v>173689.96</v>
      </c>
      <c r="M40" s="66">
        <v>174189.1</v>
      </c>
      <c r="N40" s="66">
        <v>174257.45</v>
      </c>
      <c r="O40" s="66">
        <v>177399.33</v>
      </c>
      <c r="P40" s="66">
        <v>180692.27</v>
      </c>
      <c r="Q40" s="66">
        <v>181124.4</v>
      </c>
      <c r="R40" s="66">
        <v>187634.86</v>
      </c>
      <c r="S40" s="66">
        <v>182712.51</v>
      </c>
      <c r="T40" s="66">
        <v>190679.94</v>
      </c>
      <c r="U40" s="66">
        <v>194749.18</v>
      </c>
    </row>
    <row r="41" spans="2:21" x14ac:dyDescent="0.2">
      <c r="B41" s="2" t="s">
        <v>45</v>
      </c>
      <c r="C41" s="2" t="s">
        <v>72</v>
      </c>
      <c r="D41" s="67">
        <v>674720.03</v>
      </c>
      <c r="E41" s="67">
        <v>748317.6</v>
      </c>
      <c r="F41" s="67">
        <v>817823.8</v>
      </c>
      <c r="G41" s="67">
        <v>846247.09</v>
      </c>
      <c r="H41" s="67">
        <v>872917</v>
      </c>
      <c r="I41" s="67">
        <v>908690.04</v>
      </c>
      <c r="J41" s="67">
        <v>926177.92</v>
      </c>
      <c r="K41" s="67">
        <v>917628.85</v>
      </c>
      <c r="L41" s="67">
        <v>906812.83</v>
      </c>
      <c r="M41" s="67">
        <v>902487.06</v>
      </c>
      <c r="N41" s="67">
        <v>902960.38</v>
      </c>
      <c r="O41" s="67">
        <v>912278.9</v>
      </c>
      <c r="P41" s="67">
        <v>925702.53</v>
      </c>
      <c r="Q41" s="67">
        <v>940818.24</v>
      </c>
      <c r="R41" s="67">
        <v>963719.4</v>
      </c>
      <c r="S41" s="67">
        <v>967038.65</v>
      </c>
      <c r="T41" s="67">
        <v>1003362.93</v>
      </c>
      <c r="U41" s="67">
        <v>1031085.22</v>
      </c>
    </row>
    <row r="42" spans="2:21" x14ac:dyDescent="0.2">
      <c r="B42" s="2" t="s">
        <v>34</v>
      </c>
      <c r="C42" s="2" t="s">
        <v>73</v>
      </c>
      <c r="D42" s="67">
        <v>8416091.3800000008</v>
      </c>
      <c r="E42" s="67">
        <v>9243678.2200000007</v>
      </c>
      <c r="F42" s="67">
        <v>9394823.1599999983</v>
      </c>
      <c r="G42" s="67">
        <v>9508335.620000001</v>
      </c>
      <c r="H42" s="67">
        <v>9543338.379999999</v>
      </c>
      <c r="I42" s="67">
        <v>9568217.4899999984</v>
      </c>
      <c r="J42" s="67">
        <v>9613643.5700000003</v>
      </c>
      <c r="K42" s="67">
        <v>9826956.870000001</v>
      </c>
      <c r="L42" s="67">
        <v>9801197.209999999</v>
      </c>
      <c r="M42" s="67">
        <v>9826146.9099999983</v>
      </c>
      <c r="N42" s="67">
        <v>9825065.1799999997</v>
      </c>
      <c r="O42" s="67">
        <v>9749816.0699999984</v>
      </c>
      <c r="P42" s="67">
        <v>9882339.9199999999</v>
      </c>
      <c r="Q42" s="67">
        <v>9642977.459999999</v>
      </c>
      <c r="R42" s="67">
        <v>9969830.25</v>
      </c>
      <c r="S42" s="67">
        <v>10137052.51</v>
      </c>
      <c r="T42" s="67">
        <v>10598860.190000001</v>
      </c>
      <c r="U42" s="67">
        <v>10421333.699999999</v>
      </c>
    </row>
    <row r="43" spans="2:21" x14ac:dyDescent="0.2">
      <c r="B43" s="15" t="s">
        <v>74</v>
      </c>
      <c r="C43" s="15" t="s">
        <v>97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2:21" x14ac:dyDescent="0.2">
      <c r="B44" s="58" t="s">
        <v>121</v>
      </c>
      <c r="C44" s="14" t="s">
        <v>95</v>
      </c>
      <c r="D44" s="66">
        <v>488451.5</v>
      </c>
      <c r="E44" s="66">
        <v>512287.4</v>
      </c>
      <c r="F44" s="66">
        <v>528641.69999999995</v>
      </c>
      <c r="G44" s="66">
        <v>544529.4</v>
      </c>
      <c r="H44" s="66">
        <v>543607.80000000005</v>
      </c>
      <c r="I44" s="66">
        <v>559389.9</v>
      </c>
      <c r="J44" s="66">
        <v>577653.5</v>
      </c>
      <c r="K44" s="66">
        <v>575197.5</v>
      </c>
      <c r="L44" s="66">
        <v>555670.19999999995</v>
      </c>
      <c r="M44" s="66">
        <v>538355.19999999995</v>
      </c>
      <c r="N44" s="66">
        <v>534169.80000000005</v>
      </c>
      <c r="O44" s="66">
        <v>535970.4</v>
      </c>
      <c r="P44" s="66">
        <v>540113.19999999995</v>
      </c>
      <c r="Q44" s="66">
        <v>544976.30000000005</v>
      </c>
      <c r="R44" s="66">
        <v>552837.69999999995</v>
      </c>
      <c r="S44" s="66">
        <v>557722.1</v>
      </c>
      <c r="T44" s="66">
        <v>572507.69999999995</v>
      </c>
      <c r="U44" s="66">
        <v>594572.69999999995</v>
      </c>
    </row>
    <row r="45" spans="2:21" x14ac:dyDescent="0.2">
      <c r="B45" s="14" t="s">
        <v>41</v>
      </c>
      <c r="C45" s="14" t="s">
        <v>75</v>
      </c>
      <c r="D45" s="66">
        <v>1028191.8</v>
      </c>
      <c r="E45" s="66">
        <v>1066342.3</v>
      </c>
      <c r="F45" s="66">
        <v>1105291.1000000001</v>
      </c>
      <c r="G45" s="66">
        <v>1123809.8</v>
      </c>
      <c r="H45" s="66">
        <v>1097816.7</v>
      </c>
      <c r="I45" s="66">
        <v>1096997.5</v>
      </c>
      <c r="J45" s="66">
        <v>1125612.6000000001</v>
      </c>
      <c r="K45" s="66">
        <v>1094771.8999999999</v>
      </c>
      <c r="L45" s="66">
        <v>1099996.3999999999</v>
      </c>
      <c r="M45" s="66">
        <v>1106926.1000000001</v>
      </c>
      <c r="N45" s="66">
        <v>1120375.7</v>
      </c>
      <c r="O45" s="66">
        <v>1134832.3999999999</v>
      </c>
      <c r="P45" s="66">
        <v>1158059.7</v>
      </c>
      <c r="Q45" s="66">
        <v>1178796.3</v>
      </c>
      <c r="R45" s="66">
        <v>1187027.7</v>
      </c>
      <c r="S45" s="66">
        <v>1160803.1000000001</v>
      </c>
      <c r="T45" s="66">
        <v>1215086.6000000001</v>
      </c>
      <c r="U45" s="66">
        <v>1281873.7</v>
      </c>
    </row>
    <row r="46" spans="2:21" x14ac:dyDescent="0.2">
      <c r="B46" s="14" t="s">
        <v>126</v>
      </c>
      <c r="C46" s="14" t="s">
        <v>128</v>
      </c>
      <c r="D46" s="66">
        <v>58166700</v>
      </c>
      <c r="E46" s="66">
        <v>58399900</v>
      </c>
      <c r="F46" s="66">
        <v>58756200</v>
      </c>
      <c r="G46" s="66">
        <v>59211200</v>
      </c>
      <c r="H46" s="66">
        <v>59555500</v>
      </c>
      <c r="I46" s="66">
        <v>59819400</v>
      </c>
      <c r="J46" s="66">
        <v>60026800</v>
      </c>
      <c r="K46" s="66">
        <v>60191200</v>
      </c>
      <c r="L46" s="66">
        <v>60311600</v>
      </c>
      <c r="M46" s="66">
        <v>60320700</v>
      </c>
      <c r="N46" s="66">
        <v>60229600</v>
      </c>
      <c r="O46" s="66">
        <v>60115200</v>
      </c>
      <c r="P46" s="66">
        <v>60002300</v>
      </c>
      <c r="Q46" s="66">
        <v>59877200</v>
      </c>
      <c r="R46" s="66">
        <v>59729100</v>
      </c>
      <c r="S46" s="66">
        <v>59438900</v>
      </c>
      <c r="T46" s="66">
        <v>59133200</v>
      </c>
      <c r="U46" s="66">
        <v>59013700</v>
      </c>
    </row>
    <row r="47" spans="2:21" x14ac:dyDescent="0.2">
      <c r="B47" s="17" t="s">
        <v>173</v>
      </c>
      <c r="C47" s="17" t="s">
        <v>174</v>
      </c>
      <c r="D47" s="70">
        <v>84.7</v>
      </c>
      <c r="E47" s="70">
        <v>86.5</v>
      </c>
      <c r="F47" s="70">
        <v>88.9</v>
      </c>
      <c r="G47" s="70">
        <v>91</v>
      </c>
      <c r="H47" s="70">
        <v>92</v>
      </c>
      <c r="I47" s="70">
        <v>93.9</v>
      </c>
      <c r="J47" s="70">
        <v>97.4</v>
      </c>
      <c r="K47" s="70">
        <v>99.9</v>
      </c>
      <c r="L47" s="70">
        <v>100.5</v>
      </c>
      <c r="M47" s="70">
        <v>100.5</v>
      </c>
      <c r="N47" s="70">
        <v>100.6</v>
      </c>
      <c r="O47" s="70">
        <v>101.1</v>
      </c>
      <c r="P47" s="70">
        <v>102.1</v>
      </c>
      <c r="Q47" s="70">
        <v>103.3</v>
      </c>
      <c r="R47" s="70">
        <v>103.8</v>
      </c>
      <c r="S47" s="70">
        <v>103.5</v>
      </c>
      <c r="T47" s="70">
        <v>107.8</v>
      </c>
      <c r="U47" s="70">
        <v>121.1</v>
      </c>
    </row>
    <row r="48" spans="2:21" ht="18" x14ac:dyDescent="0.25">
      <c r="B48" s="19"/>
    </row>
    <row r="49" spans="2:21" x14ac:dyDescent="0.2">
      <c r="B49" s="20" t="s">
        <v>76</v>
      </c>
    </row>
    <row r="50" spans="2:21" x14ac:dyDescent="0.2">
      <c r="B50" s="20" t="s">
        <v>175</v>
      </c>
    </row>
    <row r="54" spans="2:21" ht="15.75" x14ac:dyDescent="0.25">
      <c r="B54" s="24" t="s">
        <v>99</v>
      </c>
    </row>
    <row r="55" spans="2:21" ht="15.75" x14ac:dyDescent="0.25">
      <c r="B55" s="24" t="s">
        <v>111</v>
      </c>
    </row>
    <row r="57" spans="2:21" x14ac:dyDescent="0.2">
      <c r="B57" s="2" t="str">
        <f t="shared" ref="B57:U67" si="0">B5</f>
        <v>Attività/Passività</v>
      </c>
      <c r="C57" s="2" t="str">
        <f t="shared" si="0"/>
        <v>Assets/Liabilities</v>
      </c>
      <c r="D57" s="3" t="str">
        <f t="shared" si="0"/>
        <v>2005</v>
      </c>
      <c r="E57" s="3" t="str">
        <f t="shared" si="0"/>
        <v>2006</v>
      </c>
      <c r="F57" s="3" t="str">
        <f t="shared" si="0"/>
        <v>2007</v>
      </c>
      <c r="G57" s="3" t="str">
        <f t="shared" si="0"/>
        <v>2008</v>
      </c>
      <c r="H57" s="3" t="str">
        <f t="shared" si="0"/>
        <v>2009</v>
      </c>
      <c r="I57" s="3" t="str">
        <f t="shared" si="0"/>
        <v>2010</v>
      </c>
      <c r="J57" s="3" t="str">
        <f t="shared" si="0"/>
        <v>2011</v>
      </c>
      <c r="K57" s="3" t="str">
        <f t="shared" si="0"/>
        <v>2012</v>
      </c>
      <c r="L57" s="3" t="str">
        <f t="shared" si="0"/>
        <v>2013</v>
      </c>
      <c r="M57" s="3" t="str">
        <f t="shared" si="0"/>
        <v>2014</v>
      </c>
      <c r="N57" s="3" t="str">
        <f t="shared" si="0"/>
        <v>2015</v>
      </c>
      <c r="O57" s="3" t="str">
        <f t="shared" si="0"/>
        <v>2016</v>
      </c>
      <c r="P57" s="3" t="str">
        <f t="shared" si="0"/>
        <v>2017</v>
      </c>
      <c r="Q57" s="3" t="str">
        <f t="shared" si="0"/>
        <v>2018</v>
      </c>
      <c r="R57" s="3" t="str">
        <f t="shared" si="0"/>
        <v>2019</v>
      </c>
      <c r="S57" s="3" t="str">
        <f t="shared" si="0"/>
        <v>2020</v>
      </c>
      <c r="T57" s="3" t="str">
        <f t="shared" si="0"/>
        <v>2021</v>
      </c>
      <c r="U57" s="3" t="str">
        <f t="shared" si="0"/>
        <v>2022</v>
      </c>
    </row>
    <row r="58" spans="2:21" x14ac:dyDescent="0.2">
      <c r="B58" s="4" t="s">
        <v>13</v>
      </c>
      <c r="C58" s="4" t="str">
        <f t="shared" si="0"/>
        <v>Dwellings</v>
      </c>
      <c r="D58" s="10">
        <f>D6/D$31</f>
        <v>0.46091274046130498</v>
      </c>
      <c r="E58" s="10">
        <f t="shared" ref="E58:S73" si="1">E6/E$31</f>
        <v>0.46789111847326609</v>
      </c>
      <c r="F58" s="10">
        <f t="shared" si="1"/>
        <v>0.4933906478639305</v>
      </c>
      <c r="G58" s="10">
        <f t="shared" si="1"/>
        <v>0.51474196974182063</v>
      </c>
      <c r="H58" s="10">
        <f t="shared" si="1"/>
        <v>0.51938363669420706</v>
      </c>
      <c r="I58" s="10">
        <f t="shared" si="1"/>
        <v>0.52720203783262753</v>
      </c>
      <c r="J58" s="10">
        <f t="shared" si="1"/>
        <v>0.53523878040556838</v>
      </c>
      <c r="K58" s="10">
        <f t="shared" si="1"/>
        <v>0.51960682761438282</v>
      </c>
      <c r="L58" s="10">
        <f t="shared" si="1"/>
        <v>0.51077749082872548</v>
      </c>
      <c r="M58" s="10">
        <f t="shared" si="1"/>
        <v>0.50134052620680469</v>
      </c>
      <c r="N58" s="10">
        <f t="shared" si="1"/>
        <v>0.49222711769899991</v>
      </c>
      <c r="O58" s="10">
        <f t="shared" si="1"/>
        <v>0.48980111457401515</v>
      </c>
      <c r="P58" s="10">
        <f t="shared" si="1"/>
        <v>0.48074453112459786</v>
      </c>
      <c r="Q58" s="10">
        <f t="shared" si="1"/>
        <v>0.48936609764680172</v>
      </c>
      <c r="R58" s="10">
        <f t="shared" si="1"/>
        <v>0.47347011407223999</v>
      </c>
      <c r="S58" s="10">
        <f t="shared" si="1"/>
        <v>0.4648120432037231</v>
      </c>
      <c r="T58" s="10">
        <f>T6/T$31</f>
        <v>0.44668194589934751</v>
      </c>
      <c r="U58" s="10">
        <f>U6/U$31</f>
        <v>0.46343300372389806</v>
      </c>
    </row>
    <row r="59" spans="2:21" x14ac:dyDescent="0.2">
      <c r="B59" s="4" t="s">
        <v>39</v>
      </c>
      <c r="C59" s="4" t="str">
        <f t="shared" si="0"/>
        <v>Non-residential buildings</v>
      </c>
      <c r="D59" s="10">
        <f t="shared" ref="D59:S74" si="2">D7/D$31</f>
        <v>6.7281859936856828E-2</v>
      </c>
      <c r="E59" s="10">
        <f t="shared" si="2"/>
        <v>6.655384089221926E-2</v>
      </c>
      <c r="F59" s="10">
        <f t="shared" si="2"/>
        <v>6.982074312299541E-2</v>
      </c>
      <c r="G59" s="10">
        <f t="shared" si="2"/>
        <v>7.1862258561262674E-2</v>
      </c>
      <c r="H59" s="10">
        <f t="shared" si="2"/>
        <v>7.208669263637045E-2</v>
      </c>
      <c r="I59" s="10">
        <f t="shared" si="2"/>
        <v>7.2607780284570295E-2</v>
      </c>
      <c r="J59" s="10">
        <f t="shared" si="2"/>
        <v>7.3745395093973265E-2</v>
      </c>
      <c r="K59" s="10">
        <f t="shared" si="2"/>
        <v>7.2151660399243381E-2</v>
      </c>
      <c r="L59" s="10">
        <f t="shared" si="2"/>
        <v>7.05906977278105E-2</v>
      </c>
      <c r="M59" s="10">
        <f t="shared" si="2"/>
        <v>6.8457568974179484E-2</v>
      </c>
      <c r="N59" s="10">
        <f t="shared" si="2"/>
        <v>6.6453999015267065E-2</v>
      </c>
      <c r="O59" s="10">
        <f t="shared" si="2"/>
        <v>6.5559629882006212E-2</v>
      </c>
      <c r="P59" s="10">
        <f t="shared" si="1"/>
        <v>6.3662721828040197E-2</v>
      </c>
      <c r="Q59" s="10">
        <f t="shared" si="1"/>
        <v>6.3885152280481E-2</v>
      </c>
      <c r="R59" s="10">
        <f t="shared" si="1"/>
        <v>6.0951806259918521E-2</v>
      </c>
      <c r="S59" s="10">
        <f t="shared" si="1"/>
        <v>5.86853701586506E-2</v>
      </c>
      <c r="T59" s="10">
        <f t="shared" ref="T59:U59" si="3">T7/T$31</f>
        <v>5.540023608854714E-2</v>
      </c>
      <c r="U59" s="10">
        <f t="shared" si="3"/>
        <v>5.6107605256898868E-2</v>
      </c>
    </row>
    <row r="60" spans="2:21" x14ac:dyDescent="0.2">
      <c r="B60" s="4" t="s">
        <v>38</v>
      </c>
      <c r="C60" s="4" t="str">
        <f t="shared" si="0"/>
        <v>Other structures</v>
      </c>
      <c r="D60" s="10">
        <f t="shared" si="2"/>
        <v>0</v>
      </c>
      <c r="E60" s="10">
        <f t="shared" si="2"/>
        <v>0</v>
      </c>
      <c r="F60" s="10">
        <f t="shared" si="2"/>
        <v>0</v>
      </c>
      <c r="G60" s="10">
        <f t="shared" si="2"/>
        <v>0</v>
      </c>
      <c r="H60" s="10">
        <f t="shared" si="2"/>
        <v>0</v>
      </c>
      <c r="I60" s="10">
        <f t="shared" si="2"/>
        <v>0</v>
      </c>
      <c r="J60" s="10">
        <f t="shared" si="2"/>
        <v>0</v>
      </c>
      <c r="K60" s="10">
        <f t="shared" si="2"/>
        <v>0</v>
      </c>
      <c r="L60" s="10">
        <f t="shared" si="2"/>
        <v>0</v>
      </c>
      <c r="M60" s="10">
        <f t="shared" si="2"/>
        <v>0</v>
      </c>
      <c r="N60" s="10">
        <f t="shared" si="2"/>
        <v>0</v>
      </c>
      <c r="O60" s="10">
        <f t="shared" si="2"/>
        <v>0</v>
      </c>
      <c r="P60" s="10">
        <f t="shared" si="1"/>
        <v>0</v>
      </c>
      <c r="Q60" s="10">
        <f t="shared" si="1"/>
        <v>0</v>
      </c>
      <c r="R60" s="10">
        <f t="shared" si="1"/>
        <v>0</v>
      </c>
      <c r="S60" s="10">
        <f t="shared" si="1"/>
        <v>0</v>
      </c>
      <c r="T60" s="10">
        <f t="shared" ref="T60:U60" si="4">T8/T$31</f>
        <v>0</v>
      </c>
      <c r="U60" s="10">
        <f t="shared" si="4"/>
        <v>0</v>
      </c>
    </row>
    <row r="61" spans="2:21" x14ac:dyDescent="0.2">
      <c r="B61" s="4" t="s">
        <v>118</v>
      </c>
      <c r="C61" s="4" t="str">
        <f t="shared" si="0"/>
        <v>Land improvements</v>
      </c>
      <c r="D61" s="10">
        <f t="shared" si="2"/>
        <v>3.97732373594581E-3</v>
      </c>
      <c r="E61" s="10">
        <f t="shared" si="2"/>
        <v>3.7175956304593407E-3</v>
      </c>
      <c r="F61" s="10">
        <f t="shared" si="2"/>
        <v>3.7403623320784998E-3</v>
      </c>
      <c r="G61" s="10">
        <f t="shared" si="2"/>
        <v>3.779543907858745E-3</v>
      </c>
      <c r="H61" s="10">
        <f t="shared" si="2"/>
        <v>3.7464135215932084E-3</v>
      </c>
      <c r="I61" s="10">
        <f t="shared" si="2"/>
        <v>3.7787104531216567E-3</v>
      </c>
      <c r="J61" s="10">
        <f t="shared" si="2"/>
        <v>3.8563746111415402E-3</v>
      </c>
      <c r="K61" s="10">
        <f t="shared" si="2"/>
        <v>3.702683475822277E-3</v>
      </c>
      <c r="L61" s="10">
        <f t="shared" si="2"/>
        <v>3.5858950315291269E-3</v>
      </c>
      <c r="M61" s="10">
        <f t="shared" si="2"/>
        <v>3.4410065720603578E-3</v>
      </c>
      <c r="N61" s="10">
        <f t="shared" si="2"/>
        <v>3.3159223755615287E-3</v>
      </c>
      <c r="O61" s="10">
        <f t="shared" si="2"/>
        <v>3.2170694499075543E-3</v>
      </c>
      <c r="P61" s="10">
        <f t="shared" si="1"/>
        <v>3.0908557358599199E-3</v>
      </c>
      <c r="Q61" s="10">
        <f t="shared" si="1"/>
        <v>3.1121632478223293E-3</v>
      </c>
      <c r="R61" s="10">
        <f t="shared" si="1"/>
        <v>2.932259058246468E-3</v>
      </c>
      <c r="S61" s="10">
        <f t="shared" si="1"/>
        <v>2.8230495903097397E-3</v>
      </c>
      <c r="T61" s="10">
        <f t="shared" ref="T61:U61" si="5">T9/T$31</f>
        <v>2.7626601961090367E-3</v>
      </c>
      <c r="U61" s="10">
        <f t="shared" si="5"/>
        <v>2.9054560641237877E-3</v>
      </c>
    </row>
    <row r="62" spans="2:21" x14ac:dyDescent="0.2">
      <c r="B62" s="58" t="s">
        <v>122</v>
      </c>
      <c r="C62" s="4" t="str">
        <f t="shared" si="0"/>
        <v>Machinery and equipment and weapons systems</v>
      </c>
      <c r="D62" s="10">
        <f t="shared" si="2"/>
        <v>8.7445549593685827E-3</v>
      </c>
      <c r="E62" s="10">
        <f t="shared" si="2"/>
        <v>8.2641848022710629E-3</v>
      </c>
      <c r="F62" s="10">
        <f t="shared" si="2"/>
        <v>8.3617499297165571E-3</v>
      </c>
      <c r="G62" s="10">
        <f t="shared" si="2"/>
        <v>8.4308660662579232E-3</v>
      </c>
      <c r="H62" s="10">
        <f t="shared" si="2"/>
        <v>8.2571708221693008E-3</v>
      </c>
      <c r="I62" s="10">
        <f t="shared" si="2"/>
        <v>8.2864241906695554E-3</v>
      </c>
      <c r="J62" s="10">
        <f t="shared" si="2"/>
        <v>8.2650925428529257E-3</v>
      </c>
      <c r="K62" s="10">
        <f t="shared" si="2"/>
        <v>8.0268706721248993E-3</v>
      </c>
      <c r="L62" s="10">
        <f t="shared" si="2"/>
        <v>7.5814646882792804E-3</v>
      </c>
      <c r="M62" s="10">
        <f t="shared" si="2"/>
        <v>7.2431215583730101E-3</v>
      </c>
      <c r="N62" s="10">
        <f t="shared" si="2"/>
        <v>7.0743865751938043E-3</v>
      </c>
      <c r="O62" s="10">
        <f t="shared" si="2"/>
        <v>6.9036995268857565E-3</v>
      </c>
      <c r="P62" s="10">
        <f t="shared" si="1"/>
        <v>6.7858264194733996E-3</v>
      </c>
      <c r="Q62" s="10">
        <f t="shared" si="1"/>
        <v>6.8438017940954778E-3</v>
      </c>
      <c r="R62" s="10">
        <f t="shared" si="1"/>
        <v>6.6513805971512643E-3</v>
      </c>
      <c r="S62" s="10">
        <f t="shared" si="1"/>
        <v>6.2779924079801944E-3</v>
      </c>
      <c r="T62" s="10">
        <f t="shared" ref="T62:U62" si="6">T10/T$31</f>
        <v>6.0681991090686766E-3</v>
      </c>
      <c r="U62" s="10">
        <f t="shared" si="6"/>
        <v>6.4493973295905241E-3</v>
      </c>
    </row>
    <row r="63" spans="2:21" x14ac:dyDescent="0.2">
      <c r="B63" s="58" t="s">
        <v>123</v>
      </c>
      <c r="C63" s="6" t="str">
        <f t="shared" si="0"/>
        <v>Transport equipment</v>
      </c>
      <c r="D63" s="10">
        <f t="shared" si="2"/>
        <v>2.0059045532438342E-3</v>
      </c>
      <c r="E63" s="10">
        <f t="shared" si="2"/>
        <v>1.8893322555453191E-3</v>
      </c>
      <c r="F63" s="10">
        <f t="shared" si="2"/>
        <v>1.8893828481073823E-3</v>
      </c>
      <c r="G63" s="10">
        <f t="shared" si="2"/>
        <v>1.9239597150313358E-3</v>
      </c>
      <c r="H63" s="10">
        <f t="shared" si="2"/>
        <v>1.8598526335286533E-3</v>
      </c>
      <c r="I63" s="10">
        <f t="shared" si="2"/>
        <v>1.8741408133817901E-3</v>
      </c>
      <c r="J63" s="10">
        <f t="shared" si="2"/>
        <v>1.8008464391933451E-3</v>
      </c>
      <c r="K63" s="10">
        <f t="shared" si="2"/>
        <v>1.6853697733820116E-3</v>
      </c>
      <c r="L63" s="10">
        <f t="shared" si="2"/>
        <v>1.5520157282183499E-3</v>
      </c>
      <c r="M63" s="10">
        <f t="shared" si="2"/>
        <v>1.4313098986263582E-3</v>
      </c>
      <c r="N63" s="10">
        <f t="shared" si="2"/>
        <v>1.4174369659126723E-3</v>
      </c>
      <c r="O63" s="10">
        <f t="shared" si="2"/>
        <v>1.4459541059593471E-3</v>
      </c>
      <c r="P63" s="10">
        <f t="shared" si="1"/>
        <v>1.461134157555053E-3</v>
      </c>
      <c r="Q63" s="10">
        <f t="shared" si="1"/>
        <v>1.4958716559504263E-3</v>
      </c>
      <c r="R63" s="10">
        <f t="shared" si="1"/>
        <v>1.4958271122864476E-3</v>
      </c>
      <c r="S63" s="10">
        <f t="shared" si="1"/>
        <v>1.4147308207077074E-3</v>
      </c>
      <c r="T63" s="10">
        <f t="shared" ref="T63:U63" si="7">T11/T$31</f>
        <v>1.381424907470664E-3</v>
      </c>
      <c r="U63" s="10">
        <f t="shared" si="7"/>
        <v>1.5102224360475979E-3</v>
      </c>
    </row>
    <row r="64" spans="2:21" x14ac:dyDescent="0.2">
      <c r="B64" s="58" t="s">
        <v>124</v>
      </c>
      <c r="C64" s="6" t="str">
        <f t="shared" si="0"/>
        <v>ICT equipment</v>
      </c>
      <c r="D64" s="10">
        <f t="shared" si="2"/>
        <v>5.7536118219836657E-4</v>
      </c>
      <c r="E64" s="10">
        <f t="shared" si="2"/>
        <v>5.0405345345710918E-4</v>
      </c>
      <c r="F64" s="10">
        <f t="shared" si="2"/>
        <v>4.7954267088461073E-4</v>
      </c>
      <c r="G64" s="10">
        <f t="shared" si="2"/>
        <v>4.4176575030709277E-4</v>
      </c>
      <c r="H64" s="10">
        <f t="shared" si="2"/>
        <v>4.2269508949001978E-4</v>
      </c>
      <c r="I64" s="10">
        <f t="shared" si="2"/>
        <v>4.2137434041092468E-4</v>
      </c>
      <c r="J64" s="10">
        <f t="shared" si="2"/>
        <v>4.2818562005835263E-4</v>
      </c>
      <c r="K64" s="10">
        <f t="shared" si="2"/>
        <v>4.225011664758723E-4</v>
      </c>
      <c r="L64" s="10">
        <f t="shared" si="2"/>
        <v>3.9038999630971587E-4</v>
      </c>
      <c r="M64" s="10">
        <f t="shared" si="2"/>
        <v>3.6626284492395639E-4</v>
      </c>
      <c r="N64" s="10">
        <f t="shared" si="2"/>
        <v>3.7324668715647613E-4</v>
      </c>
      <c r="O64" s="10">
        <f t="shared" si="2"/>
        <v>3.8623741502839012E-4</v>
      </c>
      <c r="P64" s="10">
        <f t="shared" si="1"/>
        <v>3.8255771284466042E-4</v>
      </c>
      <c r="Q64" s="10">
        <f t="shared" si="1"/>
        <v>3.8247147949010393E-4</v>
      </c>
      <c r="R64" s="10">
        <f t="shared" si="1"/>
        <v>3.7063900834803453E-4</v>
      </c>
      <c r="S64" s="10">
        <f t="shared" si="1"/>
        <v>3.42243227765432E-4</v>
      </c>
      <c r="T64" s="10">
        <f t="shared" ref="T64:U64" si="8">T12/T$31</f>
        <v>3.1239702620026837E-4</v>
      </c>
      <c r="U64" s="10">
        <f t="shared" si="8"/>
        <v>3.1480685654136029E-4</v>
      </c>
    </row>
    <row r="65" spans="2:21" x14ac:dyDescent="0.2">
      <c r="B65" s="58" t="s">
        <v>120</v>
      </c>
      <c r="C65" s="6" t="str">
        <f t="shared" si="0"/>
        <v>Other machinery and equipment and weapons systems</v>
      </c>
      <c r="D65" s="10">
        <f t="shared" si="2"/>
        <v>6.1632892239263824E-3</v>
      </c>
      <c r="E65" s="10">
        <f t="shared" si="2"/>
        <v>5.8707990932686353E-3</v>
      </c>
      <c r="F65" s="10">
        <f t="shared" si="2"/>
        <v>5.9928244107245636E-3</v>
      </c>
      <c r="G65" s="10">
        <f t="shared" si="2"/>
        <v>6.0651406009194931E-3</v>
      </c>
      <c r="H65" s="10">
        <f t="shared" si="2"/>
        <v>5.9746230991506279E-3</v>
      </c>
      <c r="I65" s="10">
        <f t="shared" si="2"/>
        <v>5.9908994920755973E-3</v>
      </c>
      <c r="J65" s="10">
        <f t="shared" si="2"/>
        <v>6.0360604836012261E-3</v>
      </c>
      <c r="K65" s="10">
        <f t="shared" si="2"/>
        <v>5.9189997322670147E-3</v>
      </c>
      <c r="L65" s="10">
        <f t="shared" si="2"/>
        <v>5.6390589637512149E-3</v>
      </c>
      <c r="M65" s="10">
        <f t="shared" si="2"/>
        <v>5.4455488148226951E-3</v>
      </c>
      <c r="N65" s="10">
        <f t="shared" si="2"/>
        <v>5.2837029221246556E-3</v>
      </c>
      <c r="O65" s="10">
        <f t="shared" si="2"/>
        <v>5.0715173849178357E-3</v>
      </c>
      <c r="P65" s="10">
        <f t="shared" si="1"/>
        <v>4.9421345490736858E-3</v>
      </c>
      <c r="Q65" s="10">
        <f t="shared" si="1"/>
        <v>4.9654586586549481E-3</v>
      </c>
      <c r="R65" s="10">
        <f t="shared" si="1"/>
        <v>4.7849236226772882E-3</v>
      </c>
      <c r="S65" s="10">
        <f t="shared" si="1"/>
        <v>4.521018359507056E-3</v>
      </c>
      <c r="T65" s="10">
        <f t="shared" ref="T65:U65" si="9">T13/T$31</f>
        <v>4.3743771753977437E-3</v>
      </c>
      <c r="U65" s="10">
        <f t="shared" si="9"/>
        <v>4.6243767687813506E-3</v>
      </c>
    </row>
    <row r="66" spans="2:21" x14ac:dyDescent="0.2">
      <c r="B66" s="4" t="s">
        <v>14</v>
      </c>
      <c r="C66" s="4" t="str">
        <f t="shared" si="0"/>
        <v>Cultivated biological resources</v>
      </c>
      <c r="D66" s="10">
        <f t="shared" si="2"/>
        <v>4.412917416356347E-4</v>
      </c>
      <c r="E66" s="10">
        <f t="shared" si="2"/>
        <v>4.1509224730640451E-4</v>
      </c>
      <c r="F66" s="10">
        <f t="shared" si="2"/>
        <v>4.2120324112329845E-4</v>
      </c>
      <c r="G66" s="10">
        <f t="shared" si="2"/>
        <v>3.9291781368174514E-4</v>
      </c>
      <c r="H66" s="10">
        <f t="shared" si="2"/>
        <v>4.1588842073877807E-4</v>
      </c>
      <c r="I66" s="10">
        <f t="shared" si="2"/>
        <v>4.5505794399237204E-4</v>
      </c>
      <c r="J66" s="10">
        <f t="shared" si="2"/>
        <v>4.3170560377299146E-4</v>
      </c>
      <c r="K66" s="10">
        <f t="shared" si="2"/>
        <v>4.2502336702470827E-4</v>
      </c>
      <c r="L66" s="10">
        <f t="shared" si="2"/>
        <v>4.1896673455117536E-4</v>
      </c>
      <c r="M66" s="10">
        <f t="shared" si="2"/>
        <v>4.2585104616072578E-4</v>
      </c>
      <c r="N66" s="10">
        <f t="shared" si="2"/>
        <v>4.1019663640696997E-4</v>
      </c>
      <c r="O66" s="10">
        <f t="shared" si="2"/>
        <v>4.2293751956703872E-4</v>
      </c>
      <c r="P66" s="10">
        <f t="shared" si="1"/>
        <v>4.2281477160556496E-4</v>
      </c>
      <c r="Q66" s="10">
        <f t="shared" si="1"/>
        <v>4.1685422933853496E-4</v>
      </c>
      <c r="R66" s="10">
        <f t="shared" si="1"/>
        <v>3.9623911160452819E-4</v>
      </c>
      <c r="S66" s="10">
        <f t="shared" si="1"/>
        <v>3.730877151768628E-4</v>
      </c>
      <c r="T66" s="10">
        <f t="shared" ref="T66:U66" si="10">T14/T$31</f>
        <v>3.6051711441315568E-4</v>
      </c>
      <c r="U66" s="10">
        <f t="shared" si="10"/>
        <v>3.6333808857910694E-4</v>
      </c>
    </row>
    <row r="67" spans="2:21" x14ac:dyDescent="0.2">
      <c r="B67" s="4" t="s">
        <v>43</v>
      </c>
      <c r="C67" s="4" t="str">
        <f t="shared" si="0"/>
        <v>Intellectual property products</v>
      </c>
      <c r="D67" s="10">
        <f t="shared" si="2"/>
        <v>7.5248508537699389E-4</v>
      </c>
      <c r="E67" s="10">
        <f t="shared" si="2"/>
        <v>6.9845905920324931E-4</v>
      </c>
      <c r="F67" s="10">
        <f t="shared" si="2"/>
        <v>7.0531175984174044E-4</v>
      </c>
      <c r="G67" s="10">
        <f t="shared" si="2"/>
        <v>7.1681304866413106E-4</v>
      </c>
      <c r="H67" s="10">
        <f t="shared" si="2"/>
        <v>7.1446020940396724E-4</v>
      </c>
      <c r="I67" s="10">
        <f t="shared" si="2"/>
        <v>7.0495993009876267E-4</v>
      </c>
      <c r="J67" s="10">
        <f t="shared" si="2"/>
        <v>7.1323788615702637E-4</v>
      </c>
      <c r="K67" s="10">
        <f t="shared" si="2"/>
        <v>6.8785341683699644E-4</v>
      </c>
      <c r="L67" s="10">
        <f t="shared" si="2"/>
        <v>6.7821191546062469E-4</v>
      </c>
      <c r="M67" s="10">
        <f t="shared" si="2"/>
        <v>6.6979636178230069E-4</v>
      </c>
      <c r="N67" s="10">
        <f t="shared" si="2"/>
        <v>7.1738270541555271E-4</v>
      </c>
      <c r="O67" s="10">
        <f t="shared" si="2"/>
        <v>7.2098401126884733E-4</v>
      </c>
      <c r="P67" s="10">
        <f t="shared" si="1"/>
        <v>6.9824855286352064E-4</v>
      </c>
      <c r="Q67" s="10">
        <f t="shared" si="1"/>
        <v>7.0520068712210694E-4</v>
      </c>
      <c r="R67" s="10">
        <f t="shared" si="1"/>
        <v>6.6897761789557516E-4</v>
      </c>
      <c r="S67" s="10">
        <f t="shared" si="1"/>
        <v>6.6042325250507039E-4</v>
      </c>
      <c r="T67" s="10">
        <f t="shared" ref="T67:U67" si="11">T15/T$31</f>
        <v>6.3819665622841422E-4</v>
      </c>
      <c r="U67" s="10">
        <f t="shared" si="11"/>
        <v>6.5349513079111159E-4</v>
      </c>
    </row>
    <row r="68" spans="2:21" x14ac:dyDescent="0.2">
      <c r="B68" s="59" t="s">
        <v>127</v>
      </c>
      <c r="C68" s="7" t="s">
        <v>117</v>
      </c>
      <c r="D68" s="10">
        <f t="shared" si="2"/>
        <v>7.5680813182769569E-5</v>
      </c>
      <c r="E68" s="10">
        <f t="shared" si="2"/>
        <v>7.2768245013136927E-5</v>
      </c>
      <c r="F68" s="10">
        <f t="shared" si="2"/>
        <v>7.4368574863572885E-5</v>
      </c>
      <c r="G68" s="10">
        <f t="shared" si="2"/>
        <v>7.7318422424383715E-5</v>
      </c>
      <c r="H68" s="10">
        <f t="shared" si="2"/>
        <v>7.8934316604668359E-5</v>
      </c>
      <c r="I68" s="10">
        <f t="shared" si="2"/>
        <v>8.3202032422634179E-5</v>
      </c>
      <c r="J68" s="10">
        <f t="shared" si="2"/>
        <v>8.4982463967708051E-5</v>
      </c>
      <c r="K68" s="10">
        <f t="shared" si="2"/>
        <v>8.3455986425877754E-5</v>
      </c>
      <c r="L68" s="10">
        <f t="shared" si="2"/>
        <v>8.6636078649026001E-5</v>
      </c>
      <c r="M68" s="10">
        <f t="shared" si="2"/>
        <v>8.9424245685212805E-5</v>
      </c>
      <c r="N68" s="10">
        <f t="shared" si="2"/>
        <v>9.5068751868260826E-5</v>
      </c>
      <c r="O68" s="10">
        <f t="shared" si="2"/>
        <v>9.9417610045917658E-5</v>
      </c>
      <c r="P68" s="10">
        <f t="shared" si="1"/>
        <v>1.0030493542334301E-4</v>
      </c>
      <c r="Q68" s="10">
        <f t="shared" si="1"/>
        <v>1.0642684646681153E-4</v>
      </c>
      <c r="R68" s="10">
        <f t="shared" si="1"/>
        <v>1.0534547670892956E-4</v>
      </c>
      <c r="S68" s="10">
        <f t="shared" si="1"/>
        <v>1.1049080760608598E-4</v>
      </c>
      <c r="T68" s="10">
        <f t="shared" ref="T68:U68" si="12">T16/T$31</f>
        <v>1.1263358638115898E-4</v>
      </c>
      <c r="U68" s="10">
        <f t="shared" si="12"/>
        <v>1.1953806523871029E-4</v>
      </c>
    </row>
    <row r="69" spans="2:21" x14ac:dyDescent="0.2">
      <c r="B69" s="58" t="s">
        <v>171</v>
      </c>
      <c r="C69" s="7" t="s">
        <v>170</v>
      </c>
      <c r="D69" s="10">
        <f t="shared" si="2"/>
        <v>3.4750473390361529E-4</v>
      </c>
      <c r="E69" s="10">
        <f t="shared" si="2"/>
        <v>3.1737403188785557E-4</v>
      </c>
      <c r="F69" s="10">
        <f t="shared" si="2"/>
        <v>3.1685223357608361E-4</v>
      </c>
      <c r="G69" s="10">
        <f t="shared" si="2"/>
        <v>3.182841928354252E-4</v>
      </c>
      <c r="H69" s="10">
        <f t="shared" si="2"/>
        <v>3.2894738800077312E-4</v>
      </c>
      <c r="I69" s="10">
        <f t="shared" si="2"/>
        <v>3.3515615079595919E-4</v>
      </c>
      <c r="J69" s="10">
        <f t="shared" si="2"/>
        <v>3.3342120673810383E-4</v>
      </c>
      <c r="K69" s="10">
        <f t="shared" si="2"/>
        <v>3.2615496691295416E-4</v>
      </c>
      <c r="L69" s="10">
        <f t="shared" si="2"/>
        <v>3.1652940063922467E-4</v>
      </c>
      <c r="M69" s="10">
        <f t="shared" si="2"/>
        <v>3.0769061645972068E-4</v>
      </c>
      <c r="N69" s="10">
        <f t="shared" si="2"/>
        <v>2.9824686584732559E-4</v>
      </c>
      <c r="O69" s="10">
        <f t="shared" si="2"/>
        <v>2.9348828807140143E-4</v>
      </c>
      <c r="P69" s="10">
        <f t="shared" si="1"/>
        <v>2.7820023967429922E-4</v>
      </c>
      <c r="Q69" s="10">
        <f t="shared" si="1"/>
        <v>2.7817052439891676E-4</v>
      </c>
      <c r="R69" s="10">
        <f t="shared" si="1"/>
        <v>2.6591547055351784E-4</v>
      </c>
      <c r="S69" s="10">
        <f t="shared" si="1"/>
        <v>2.6080477530949955E-4</v>
      </c>
      <c r="T69" s="10">
        <f t="shared" ref="T69:U69" si="13">T17/T$31</f>
        <v>2.5296876035254179E-4</v>
      </c>
      <c r="U69" s="10">
        <f t="shared" si="13"/>
        <v>2.6572552237724115E-4</v>
      </c>
    </row>
    <row r="70" spans="2:21" x14ac:dyDescent="0.2">
      <c r="B70" s="4" t="s">
        <v>15</v>
      </c>
      <c r="C70" s="4" t="str">
        <f t="shared" ref="B70:C83" si="14">C18</f>
        <v>Inventories</v>
      </c>
      <c r="D70" s="10">
        <f t="shared" si="2"/>
        <v>3.4760923502646945E-3</v>
      </c>
      <c r="E70" s="10">
        <f t="shared" si="2"/>
        <v>3.2724092953033282E-3</v>
      </c>
      <c r="F70" s="10">
        <f t="shared" si="2"/>
        <v>3.2903222966203468E-3</v>
      </c>
      <c r="G70" s="10">
        <f t="shared" si="2"/>
        <v>3.2289664331630026E-3</v>
      </c>
      <c r="H70" s="10">
        <f t="shared" si="2"/>
        <v>3.076047853196933E-3</v>
      </c>
      <c r="I70" s="10">
        <f t="shared" si="2"/>
        <v>2.9986806612580653E-3</v>
      </c>
      <c r="J70" s="10">
        <f t="shared" si="2"/>
        <v>2.87368244602025E-3</v>
      </c>
      <c r="K70" s="10">
        <f t="shared" si="2"/>
        <v>2.7146137375690274E-3</v>
      </c>
      <c r="L70" s="10">
        <f t="shared" si="2"/>
        <v>2.581179873454807E-3</v>
      </c>
      <c r="M70" s="10">
        <f t="shared" si="2"/>
        <v>2.4774542662489587E-3</v>
      </c>
      <c r="N70" s="10">
        <f t="shared" si="2"/>
        <v>2.3309415008515321E-3</v>
      </c>
      <c r="O70" s="10">
        <f t="shared" si="2"/>
        <v>2.2113383970354941E-3</v>
      </c>
      <c r="P70" s="10">
        <f t="shared" si="1"/>
        <v>1.8368728742363517E-3</v>
      </c>
      <c r="Q70" s="10">
        <f t="shared" si="1"/>
        <v>1.7790592839958166E-3</v>
      </c>
      <c r="R70" s="10">
        <f t="shared" si="1"/>
        <v>1.6758326972064373E-3</v>
      </c>
      <c r="S70" s="10">
        <f t="shared" si="1"/>
        <v>1.5971230553190089E-3</v>
      </c>
      <c r="T70" s="10">
        <f t="shared" ref="T70:U70" si="15">T18/T$31</f>
        <v>1.5556070430060819E-3</v>
      </c>
      <c r="U70" s="10">
        <f t="shared" si="15"/>
        <v>1.5613644702406678E-3</v>
      </c>
    </row>
    <row r="71" spans="2:21" x14ac:dyDescent="0.2">
      <c r="B71" s="4" t="s">
        <v>16</v>
      </c>
      <c r="C71" s="4" t="str">
        <f t="shared" si="14"/>
        <v>Land under cultivation</v>
      </c>
      <c r="D71" s="10">
        <f t="shared" si="2"/>
        <v>2.5101235710267584E-2</v>
      </c>
      <c r="E71" s="10">
        <f t="shared" si="2"/>
        <v>2.3057915970985665E-2</v>
      </c>
      <c r="F71" s="10">
        <f t="shared" si="2"/>
        <v>2.3103736075882134E-2</v>
      </c>
      <c r="G71" s="10">
        <f t="shared" si="2"/>
        <v>2.299093132648317E-2</v>
      </c>
      <c r="H71" s="10">
        <f t="shared" si="2"/>
        <v>2.2884212349255976E-2</v>
      </c>
      <c r="I71" s="10">
        <f t="shared" si="2"/>
        <v>2.2732289973738082E-2</v>
      </c>
      <c r="J71" s="10">
        <f t="shared" si="2"/>
        <v>2.2476215581522147E-2</v>
      </c>
      <c r="K71" s="10">
        <f t="shared" si="2"/>
        <v>2.1813786599861572E-2</v>
      </c>
      <c r="L71" s="10">
        <f t="shared" si="2"/>
        <v>2.1696841815811375E-2</v>
      </c>
      <c r="M71" s="10">
        <f t="shared" si="2"/>
        <v>2.1563826359153906E-2</v>
      </c>
      <c r="N71" s="10">
        <f t="shared" si="2"/>
        <v>2.1385053448735442E-2</v>
      </c>
      <c r="O71" s="10">
        <f t="shared" si="2"/>
        <v>2.1447820587176786E-2</v>
      </c>
      <c r="P71" s="10">
        <f t="shared" si="1"/>
        <v>2.1407660181793606E-2</v>
      </c>
      <c r="Q71" s="10">
        <f t="shared" si="1"/>
        <v>2.1917524352817963E-2</v>
      </c>
      <c r="R71" s="10">
        <f t="shared" si="1"/>
        <v>2.0988398767640845E-2</v>
      </c>
      <c r="S71" s="10">
        <f t="shared" si="1"/>
        <v>2.0502920655057013E-2</v>
      </c>
      <c r="T71" s="10">
        <f t="shared" ref="T71:U71" si="16">T19/T$31</f>
        <v>1.9702818816330434E-2</v>
      </c>
      <c r="U71" s="10">
        <f t="shared" si="16"/>
        <v>2.0139474604549307E-2</v>
      </c>
    </row>
    <row r="72" spans="2:21" x14ac:dyDescent="0.2">
      <c r="B72" s="2" t="str">
        <f t="shared" si="14"/>
        <v>Totale attività non finanziarie (a)</v>
      </c>
      <c r="C72" s="2" t="str">
        <f t="shared" si="14"/>
        <v>Non-financial assets (a)</v>
      </c>
      <c r="D72" s="11">
        <f t="shared" si="2"/>
        <v>0.57068757298090289</v>
      </c>
      <c r="E72" s="11">
        <f t="shared" si="2"/>
        <v>0.57387061637101444</v>
      </c>
      <c r="F72" s="11">
        <f t="shared" si="2"/>
        <v>0.60283407662218846</v>
      </c>
      <c r="G72" s="11">
        <f t="shared" si="2"/>
        <v>0.62614427655675176</v>
      </c>
      <c r="H72" s="11">
        <f t="shared" si="2"/>
        <v>0.63056451290655668</v>
      </c>
      <c r="I72" s="11">
        <f t="shared" si="2"/>
        <v>0.63876592218047379</v>
      </c>
      <c r="J72" s="11">
        <f t="shared" si="2"/>
        <v>0.64760047468318183</v>
      </c>
      <c r="K72" s="11">
        <f t="shared" si="2"/>
        <v>0.6291293285898788</v>
      </c>
      <c r="L72" s="11">
        <f t="shared" si="2"/>
        <v>0.61791074861562234</v>
      </c>
      <c r="M72" s="11">
        <f t="shared" si="2"/>
        <v>0.60561916066561461</v>
      </c>
      <c r="N72" s="11">
        <f t="shared" si="2"/>
        <v>0.5939150092778116</v>
      </c>
      <c r="O72" s="11">
        <f t="shared" si="2"/>
        <v>0.59028461270590238</v>
      </c>
      <c r="P72" s="11">
        <f t="shared" si="1"/>
        <v>0.57864953148847043</v>
      </c>
      <c r="Q72" s="11">
        <f t="shared" si="1"/>
        <v>0.588025862970881</v>
      </c>
      <c r="R72" s="11">
        <f t="shared" si="1"/>
        <v>0.5677350081819037</v>
      </c>
      <c r="S72" s="11">
        <f t="shared" si="1"/>
        <v>0.55573201904441138</v>
      </c>
      <c r="T72" s="11">
        <f t="shared" ref="T72:U72" si="17">T20/T$31</f>
        <v>0.53317018092305057</v>
      </c>
      <c r="U72" s="11">
        <f t="shared" si="17"/>
        <v>0.5516131434004512</v>
      </c>
    </row>
    <row r="73" spans="2:21" x14ac:dyDescent="0.2">
      <c r="B73" s="4" t="str">
        <f t="shared" si="14"/>
        <v>Oro monetario e DSP</v>
      </c>
      <c r="C73" s="4" t="str">
        <f t="shared" si="14"/>
        <v>Monetary gold and SDRs</v>
      </c>
      <c r="D73" s="10">
        <f t="shared" si="2"/>
        <v>0</v>
      </c>
      <c r="E73" s="10">
        <f t="shared" si="2"/>
        <v>0</v>
      </c>
      <c r="F73" s="10">
        <f t="shared" si="2"/>
        <v>0</v>
      </c>
      <c r="G73" s="10">
        <f t="shared" si="2"/>
        <v>0</v>
      </c>
      <c r="H73" s="10">
        <f t="shared" si="2"/>
        <v>0</v>
      </c>
      <c r="I73" s="10">
        <f t="shared" si="2"/>
        <v>0</v>
      </c>
      <c r="J73" s="10">
        <f t="shared" si="2"/>
        <v>0</v>
      </c>
      <c r="K73" s="10">
        <f t="shared" si="2"/>
        <v>0</v>
      </c>
      <c r="L73" s="10">
        <f t="shared" si="2"/>
        <v>0</v>
      </c>
      <c r="M73" s="10">
        <f t="shared" si="2"/>
        <v>0</v>
      </c>
      <c r="N73" s="10">
        <f t="shared" si="2"/>
        <v>0</v>
      </c>
      <c r="O73" s="10">
        <f t="shared" si="2"/>
        <v>0</v>
      </c>
      <c r="P73" s="10">
        <f t="shared" si="1"/>
        <v>0</v>
      </c>
      <c r="Q73" s="10">
        <f t="shared" si="1"/>
        <v>0</v>
      </c>
      <c r="R73" s="10">
        <f t="shared" si="1"/>
        <v>0</v>
      </c>
      <c r="S73" s="10">
        <f t="shared" si="1"/>
        <v>0</v>
      </c>
      <c r="T73" s="10">
        <f t="shared" ref="T73:U73" si="18">T21/T$31</f>
        <v>0</v>
      </c>
      <c r="U73" s="10">
        <f t="shared" si="18"/>
        <v>0</v>
      </c>
    </row>
    <row r="74" spans="2:21" x14ac:dyDescent="0.2">
      <c r="B74" s="4" t="str">
        <f t="shared" si="14"/>
        <v>Biglietti e depositi</v>
      </c>
      <c r="C74" s="4" t="str">
        <f t="shared" si="14"/>
        <v>Currency and deposits</v>
      </c>
      <c r="D74" s="10">
        <f t="shared" si="2"/>
        <v>0.10165572448059397</v>
      </c>
      <c r="E74" s="10">
        <f t="shared" si="2"/>
        <v>0.10033097171571875</v>
      </c>
      <c r="F74" s="10">
        <f t="shared" si="2"/>
        <v>0.10289814522287179</v>
      </c>
      <c r="G74" s="10">
        <f t="shared" si="2"/>
        <v>0.10822532605951823</v>
      </c>
      <c r="H74" s="10">
        <f t="shared" si="2"/>
        <v>0.10984225023868414</v>
      </c>
      <c r="I74" s="10">
        <f t="shared" si="2"/>
        <v>0.10902110348205012</v>
      </c>
      <c r="J74" s="10">
        <f t="shared" si="2"/>
        <v>0.10892369772004555</v>
      </c>
      <c r="K74" s="10">
        <f t="shared" si="2"/>
        <v>0.11170302618238127</v>
      </c>
      <c r="L74" s="10">
        <f t="shared" si="2"/>
        <v>0.11469895390572496</v>
      </c>
      <c r="M74" s="10">
        <f t="shared" si="2"/>
        <v>0.1173555145529865</v>
      </c>
      <c r="N74" s="10">
        <f t="shared" si="2"/>
        <v>0.11971973154023693</v>
      </c>
      <c r="O74" s="10">
        <f t="shared" si="2"/>
        <v>0.12520235598689289</v>
      </c>
      <c r="P74" s="10">
        <f t="shared" si="2"/>
        <v>0.12615582574807524</v>
      </c>
      <c r="Q74" s="10">
        <f t="shared" si="2"/>
        <v>0.13085455343776148</v>
      </c>
      <c r="R74" s="10">
        <f t="shared" si="2"/>
        <v>0.13245103615549045</v>
      </c>
      <c r="S74" s="10">
        <f t="shared" si="2"/>
        <v>0.13941658868729964</v>
      </c>
      <c r="T74" s="10">
        <f t="shared" ref="T74:U74" si="19">T22/T$31</f>
        <v>0.1394943394262185</v>
      </c>
      <c r="U74" s="10">
        <f t="shared" si="19"/>
        <v>0.14262548038192091</v>
      </c>
    </row>
    <row r="75" spans="2:21" x14ac:dyDescent="0.2">
      <c r="B75" s="4" t="str">
        <f t="shared" si="14"/>
        <v>Titoli</v>
      </c>
      <c r="C75" s="4" t="str">
        <f t="shared" si="14"/>
        <v>Debt securities</v>
      </c>
      <c r="D75" s="10">
        <f t="shared" ref="D75:S83" si="20">D23/D$31</f>
        <v>8.0929553679961339E-2</v>
      </c>
      <c r="E75" s="10">
        <f t="shared" si="20"/>
        <v>7.3596282789477788E-2</v>
      </c>
      <c r="F75" s="10">
        <f t="shared" si="20"/>
        <v>7.4666018808506818E-2</v>
      </c>
      <c r="G75" s="10">
        <f t="shared" si="20"/>
        <v>7.8221267112752624E-2</v>
      </c>
      <c r="H75" s="10">
        <f t="shared" si="20"/>
        <v>7.4815005159752535E-2</v>
      </c>
      <c r="I75" s="10">
        <f t="shared" si="20"/>
        <v>6.9872807209934398E-2</v>
      </c>
      <c r="J75" s="10">
        <f t="shared" si="20"/>
        <v>7.0525182111030232E-2</v>
      </c>
      <c r="K75" s="10">
        <f t="shared" si="20"/>
        <v>6.8553382996324574E-2</v>
      </c>
      <c r="L75" s="10">
        <f t="shared" si="20"/>
        <v>5.9513995375372289E-2</v>
      </c>
      <c r="M75" s="10">
        <f t="shared" si="20"/>
        <v>4.9321141114482443E-2</v>
      </c>
      <c r="N75" s="10">
        <f t="shared" si="20"/>
        <v>3.8617694158439346E-2</v>
      </c>
      <c r="O75" s="10">
        <f t="shared" si="20"/>
        <v>3.3401354143068565E-2</v>
      </c>
      <c r="P75" s="10">
        <f t="shared" si="20"/>
        <v>2.9919337520736698E-2</v>
      </c>
      <c r="Q75" s="10">
        <f t="shared" si="20"/>
        <v>2.903908472080579E-2</v>
      </c>
      <c r="R75" s="10">
        <f t="shared" si="20"/>
        <v>2.5749931999439903E-2</v>
      </c>
      <c r="S75" s="10">
        <f t="shared" si="20"/>
        <v>2.3473910313250707E-2</v>
      </c>
      <c r="T75" s="10">
        <f t="shared" ref="T75:U75" si="21">T23/T$31</f>
        <v>1.9958432759393442E-2</v>
      </c>
      <c r="U75" s="10">
        <f t="shared" si="21"/>
        <v>2.2118899227273465E-2</v>
      </c>
    </row>
    <row r="76" spans="2:21" x14ac:dyDescent="0.2">
      <c r="B76" s="4" t="str">
        <f t="shared" si="14"/>
        <v>Prestiti</v>
      </c>
      <c r="C76" s="4" t="str">
        <f t="shared" si="14"/>
        <v>Loans</v>
      </c>
      <c r="D76" s="10">
        <f t="shared" si="20"/>
        <v>1.3829348594967719E-3</v>
      </c>
      <c r="E76" s="10">
        <f t="shared" si="20"/>
        <v>1.3009412968309267E-3</v>
      </c>
      <c r="F76" s="10">
        <f t="shared" si="20"/>
        <v>1.2963338546660192E-3</v>
      </c>
      <c r="G76" s="10">
        <f t="shared" si="20"/>
        <v>1.3017424629756034E-3</v>
      </c>
      <c r="H76" s="10">
        <f t="shared" si="20"/>
        <v>1.316883995215563E-3</v>
      </c>
      <c r="I76" s="10">
        <f t="shared" si="20"/>
        <v>1.3318815652465725E-3</v>
      </c>
      <c r="J76" s="10">
        <f t="shared" si="20"/>
        <v>1.2783897728043969E-3</v>
      </c>
      <c r="K76" s="10">
        <f t="shared" si="20"/>
        <v>1.1621667252146041E-3</v>
      </c>
      <c r="L76" s="10">
        <f t="shared" si="20"/>
        <v>1.2083477650530856E-3</v>
      </c>
      <c r="M76" s="10">
        <f t="shared" si="20"/>
        <v>1.2058385099328727E-3</v>
      </c>
      <c r="N76" s="10">
        <f t="shared" si="20"/>
        <v>1.1715110044909327E-3</v>
      </c>
      <c r="O76" s="10">
        <f t="shared" si="20"/>
        <v>1.1274519720396001E-3</v>
      </c>
      <c r="P76" s="10">
        <f t="shared" si="20"/>
        <v>9.8806051599103421E-4</v>
      </c>
      <c r="Q76" s="10">
        <f t="shared" si="20"/>
        <v>9.5154897972945574E-4</v>
      </c>
      <c r="R76" s="10">
        <f t="shared" si="20"/>
        <v>8.7885456302839397E-4</v>
      </c>
      <c r="S76" s="10">
        <f t="shared" si="20"/>
        <v>8.6049365610575549E-4</v>
      </c>
      <c r="T76" s="10">
        <f t="shared" ref="T76:U76" si="22">T24/T$31</f>
        <v>8.1639526339327966E-4</v>
      </c>
      <c r="U76" s="10">
        <f t="shared" si="22"/>
        <v>8.1615945638146463E-4</v>
      </c>
    </row>
    <row r="77" spans="2:21" x14ac:dyDescent="0.2">
      <c r="B77" s="4" t="str">
        <f t="shared" si="14"/>
        <v>Azioni e altre partecipazioni</v>
      </c>
      <c r="C77" s="4" t="str">
        <f t="shared" si="14"/>
        <v>Shares and other equity</v>
      </c>
      <c r="D77" s="10">
        <f t="shared" si="20"/>
        <v>0.11963452556101369</v>
      </c>
      <c r="E77" s="10">
        <f t="shared" si="20"/>
        <v>0.13488567892535405</v>
      </c>
      <c r="F77" s="10">
        <f t="shared" si="20"/>
        <v>0.10929006303376615</v>
      </c>
      <c r="G77" s="10">
        <f t="shared" si="20"/>
        <v>9.076385271348128E-2</v>
      </c>
      <c r="H77" s="10">
        <f t="shared" si="20"/>
        <v>8.0142471506876589E-2</v>
      </c>
      <c r="I77" s="10">
        <f t="shared" si="20"/>
        <v>7.2035475911086916E-2</v>
      </c>
      <c r="J77" s="10">
        <f t="shared" si="20"/>
        <v>6.471818907437682E-2</v>
      </c>
      <c r="K77" s="10">
        <f t="shared" si="20"/>
        <v>6.9115532171490732E-2</v>
      </c>
      <c r="L77" s="10">
        <f t="shared" si="20"/>
        <v>8.219418610108066E-2</v>
      </c>
      <c r="M77" s="10">
        <f t="shared" si="20"/>
        <v>8.7671437261271398E-2</v>
      </c>
      <c r="N77" s="10">
        <f t="shared" si="20"/>
        <v>9.6917286800349486E-2</v>
      </c>
      <c r="O77" s="10">
        <f t="shared" si="20"/>
        <v>9.1283929916073536E-2</v>
      </c>
      <c r="P77" s="10">
        <f t="shared" si="20"/>
        <v>9.6610570769917734E-2</v>
      </c>
      <c r="Q77" s="10">
        <f t="shared" si="20"/>
        <v>8.7520546149620029E-2</v>
      </c>
      <c r="R77" s="10">
        <f t="shared" si="20"/>
        <v>9.8345158198463012E-2</v>
      </c>
      <c r="S77" s="10">
        <f t="shared" si="20"/>
        <v>0.100666479939093</v>
      </c>
      <c r="T77" s="10">
        <f t="shared" ref="T77:U77" si="23">T25/T$31</f>
        <v>0.12237933931406758</v>
      </c>
      <c r="U77" s="10">
        <f t="shared" si="23"/>
        <v>0.11516281749847132</v>
      </c>
    </row>
    <row r="78" spans="2:21" x14ac:dyDescent="0.2">
      <c r="B78" s="4" t="str">
        <f t="shared" si="14"/>
        <v>Derivati</v>
      </c>
      <c r="C78" s="4" t="str">
        <f t="shared" si="14"/>
        <v>Derivatives</v>
      </c>
      <c r="D78" s="10">
        <f t="shared" si="20"/>
        <v>5.7561418491685546E-5</v>
      </c>
      <c r="E78" s="10">
        <f t="shared" si="20"/>
        <v>2.0535436933359325E-5</v>
      </c>
      <c r="F78" s="10">
        <f t="shared" si="20"/>
        <v>4.396215807307218E-5</v>
      </c>
      <c r="G78" s="10">
        <f t="shared" si="20"/>
        <v>1.5452868018087421E-4</v>
      </c>
      <c r="H78" s="10">
        <f t="shared" si="20"/>
        <v>6.7823797922281746E-5</v>
      </c>
      <c r="I78" s="10">
        <f t="shared" si="20"/>
        <v>7.6727793740487466E-5</v>
      </c>
      <c r="J78" s="10">
        <f t="shared" si="20"/>
        <v>9.1461700837591693E-5</v>
      </c>
      <c r="K78" s="10">
        <f t="shared" si="20"/>
        <v>7.5010802743169885E-5</v>
      </c>
      <c r="L78" s="10">
        <f t="shared" si="20"/>
        <v>6.637180926662636E-5</v>
      </c>
      <c r="M78" s="10">
        <f t="shared" si="20"/>
        <v>2.4988269778766629E-4</v>
      </c>
      <c r="N78" s="10">
        <f t="shared" si="20"/>
        <v>1.3011247896392968E-4</v>
      </c>
      <c r="O78" s="10">
        <f t="shared" si="20"/>
        <v>9.8095168251910642E-5</v>
      </c>
      <c r="P78" s="10">
        <f t="shared" si="20"/>
        <v>8.4721169835893834E-5</v>
      </c>
      <c r="Q78" s="10">
        <f t="shared" si="20"/>
        <v>6.7039275899855093E-5</v>
      </c>
      <c r="R78" s="10">
        <f t="shared" si="20"/>
        <v>8.1840758824376845E-5</v>
      </c>
      <c r="S78" s="10">
        <f t="shared" si="20"/>
        <v>1.1899037759700813E-4</v>
      </c>
      <c r="T78" s="10">
        <f t="shared" ref="T78:U78" si="24">T26/T$31</f>
        <v>1.3312448692160642E-4</v>
      </c>
      <c r="U78" s="10">
        <f t="shared" si="24"/>
        <v>5.9811643704699548E-4</v>
      </c>
    </row>
    <row r="79" spans="2:21" x14ac:dyDescent="0.2">
      <c r="B79" s="4" t="str">
        <f t="shared" si="14"/>
        <v>Quote di fondi comuni</v>
      </c>
      <c r="C79" s="4" t="str">
        <f t="shared" si="14"/>
        <v>Mutual fund shares</v>
      </c>
      <c r="D79" s="10">
        <f t="shared" si="20"/>
        <v>4.6861810325465769E-2</v>
      </c>
      <c r="E79" s="10">
        <f t="shared" si="20"/>
        <v>4.0718659948358542E-2</v>
      </c>
      <c r="F79" s="10">
        <f t="shared" si="20"/>
        <v>3.5158833102363507E-2</v>
      </c>
      <c r="G79" s="10">
        <f t="shared" si="20"/>
        <v>2.4342414084594238E-2</v>
      </c>
      <c r="H79" s="10">
        <f t="shared" si="20"/>
        <v>2.8729028723180176E-2</v>
      </c>
      <c r="I79" s="10">
        <f t="shared" si="20"/>
        <v>3.119643645456514E-2</v>
      </c>
      <c r="J79" s="10">
        <f t="shared" si="20"/>
        <v>2.9231802482833129E-2</v>
      </c>
      <c r="K79" s="10">
        <f t="shared" si="20"/>
        <v>4.255427541975066E-2</v>
      </c>
      <c r="L79" s="10">
        <f t="shared" si="20"/>
        <v>4.1293436254566683E-2</v>
      </c>
      <c r="M79" s="10">
        <f t="shared" si="20"/>
        <v>4.8597738673714863E-2</v>
      </c>
      <c r="N79" s="10">
        <f t="shared" si="20"/>
        <v>5.3776808861368888E-2</v>
      </c>
      <c r="O79" s="10">
        <f t="shared" si="20"/>
        <v>5.7140000320218501E-2</v>
      </c>
      <c r="P79" s="10">
        <f t="shared" si="20"/>
        <v>6.2523665421021737E-2</v>
      </c>
      <c r="Q79" s="10">
        <f t="shared" si="20"/>
        <v>5.5449010604012326E-2</v>
      </c>
      <c r="R79" s="10">
        <f t="shared" si="20"/>
        <v>5.9896852437122276E-2</v>
      </c>
      <c r="S79" s="10">
        <f t="shared" si="20"/>
        <v>6.0969455333614177E-2</v>
      </c>
      <c r="T79" s="10">
        <f t="shared" ref="T79:U79" si="25">T27/T$31</f>
        <v>6.5904163546201475E-2</v>
      </c>
      <c r="U79" s="10">
        <f t="shared" si="25"/>
        <v>5.8536186519450167E-2</v>
      </c>
    </row>
    <row r="80" spans="2:21" x14ac:dyDescent="0.2">
      <c r="B80" s="4" t="str">
        <f t="shared" si="14"/>
        <v>Riserve assicurative e garanzie standard</v>
      </c>
      <c r="C80" s="4" t="str">
        <f t="shared" si="14"/>
        <v>Insurance, pension and standardised guarantee schemes</v>
      </c>
      <c r="D80" s="10">
        <f t="shared" si="20"/>
        <v>6.7406704678301094E-2</v>
      </c>
      <c r="E80" s="10">
        <f t="shared" si="20"/>
        <v>6.4864899032753998E-2</v>
      </c>
      <c r="F80" s="10">
        <f t="shared" si="20"/>
        <v>6.3171870380605039E-2</v>
      </c>
      <c r="G80" s="10">
        <f t="shared" si="20"/>
        <v>6.0117322680596948E-2</v>
      </c>
      <c r="H80" s="10">
        <f t="shared" si="20"/>
        <v>6.4265804320170206E-2</v>
      </c>
      <c r="I80" s="10">
        <f t="shared" si="20"/>
        <v>6.7508569487202491E-2</v>
      </c>
      <c r="J80" s="10">
        <f t="shared" si="20"/>
        <v>6.7411180604350071E-2</v>
      </c>
      <c r="K80" s="10">
        <f t="shared" si="20"/>
        <v>6.7794767428222436E-2</v>
      </c>
      <c r="L80" s="10">
        <f t="shared" si="20"/>
        <v>7.1832113261634564E-2</v>
      </c>
      <c r="M80" s="10">
        <f t="shared" si="20"/>
        <v>7.8298763136943908E-2</v>
      </c>
      <c r="N80" s="10">
        <f t="shared" si="20"/>
        <v>8.3777641558862956E-2</v>
      </c>
      <c r="O80" s="10">
        <f t="shared" si="20"/>
        <v>8.9617487246973951E-2</v>
      </c>
      <c r="P80" s="10">
        <f t="shared" si="20"/>
        <v>9.3393933699807044E-2</v>
      </c>
      <c r="Q80" s="10">
        <f t="shared" si="20"/>
        <v>9.5763001169797718E-2</v>
      </c>
      <c r="R80" s="10">
        <f t="shared" si="20"/>
        <v>0.10209907264654897</v>
      </c>
      <c r="S80" s="10">
        <f t="shared" si="20"/>
        <v>0.1064792609285459</v>
      </c>
      <c r="T80" s="10">
        <f t="shared" ref="T80:U80" si="26">T28/T$31</f>
        <v>0.10436495984228236</v>
      </c>
      <c r="U80" s="10">
        <f t="shared" si="26"/>
        <v>9.2993384842055701E-2</v>
      </c>
    </row>
    <row r="81" spans="2:21" x14ac:dyDescent="0.2">
      <c r="B81" s="4" t="str">
        <f t="shared" si="14"/>
        <v>Altri conti attivi</v>
      </c>
      <c r="C81" s="4" t="str">
        <f t="shared" si="14"/>
        <v>Other accounts receivable</v>
      </c>
      <c r="D81" s="10">
        <f t="shared" si="20"/>
        <v>1.1383612015772749E-2</v>
      </c>
      <c r="E81" s="10">
        <f t="shared" si="20"/>
        <v>1.0411414483558101E-2</v>
      </c>
      <c r="F81" s="10">
        <f t="shared" si="20"/>
        <v>1.0640696816959195E-2</v>
      </c>
      <c r="G81" s="10">
        <f t="shared" si="20"/>
        <v>1.0729268683392457E-2</v>
      </c>
      <c r="H81" s="10">
        <f t="shared" si="20"/>
        <v>1.0256220311679802E-2</v>
      </c>
      <c r="I81" s="10">
        <f t="shared" si="20"/>
        <v>1.01910759157001E-2</v>
      </c>
      <c r="J81" s="10">
        <f t="shared" si="20"/>
        <v>1.021962185054047E-2</v>
      </c>
      <c r="K81" s="10">
        <f t="shared" si="20"/>
        <v>9.9125096839936602E-3</v>
      </c>
      <c r="L81" s="10">
        <f t="shared" si="20"/>
        <v>1.128184691167884E-2</v>
      </c>
      <c r="M81" s="10">
        <f t="shared" si="20"/>
        <v>1.1680523387265863E-2</v>
      </c>
      <c r="N81" s="10">
        <f t="shared" si="20"/>
        <v>1.1974203387337939E-2</v>
      </c>
      <c r="O81" s="10">
        <f t="shared" si="20"/>
        <v>1.1844711602676713E-2</v>
      </c>
      <c r="P81" s="10">
        <f t="shared" si="20"/>
        <v>1.1674353666144234E-2</v>
      </c>
      <c r="Q81" s="10">
        <f t="shared" si="20"/>
        <v>1.2329352691492336E-2</v>
      </c>
      <c r="R81" s="10">
        <f t="shared" si="20"/>
        <v>1.2762244144562878E-2</v>
      </c>
      <c r="S81" s="10">
        <f t="shared" si="20"/>
        <v>1.2282800819513445E-2</v>
      </c>
      <c r="T81" s="10">
        <f t="shared" ref="T81:U81" si="27">T29/T$31</f>
        <v>1.3779065300374951E-2</v>
      </c>
      <c r="U81" s="10">
        <f t="shared" si="27"/>
        <v>1.553581398330476E-2</v>
      </c>
    </row>
    <row r="82" spans="2:21" x14ac:dyDescent="0.2">
      <c r="B82" s="2" t="str">
        <f t="shared" si="14"/>
        <v>Totale attività finanziarie (b)</v>
      </c>
      <c r="C82" s="2" t="str">
        <f t="shared" si="14"/>
        <v>Financial assets (b)</v>
      </c>
      <c r="D82" s="11">
        <f t="shared" si="20"/>
        <v>0.42931242701909705</v>
      </c>
      <c r="E82" s="11">
        <f t="shared" si="20"/>
        <v>0.4261293836289855</v>
      </c>
      <c r="F82" s="11">
        <f t="shared" si="20"/>
        <v>0.39716592337781159</v>
      </c>
      <c r="G82" s="11">
        <f t="shared" si="20"/>
        <v>0.37385572344324819</v>
      </c>
      <c r="H82" s="11">
        <f t="shared" si="20"/>
        <v>0.36943548709344337</v>
      </c>
      <c r="I82" s="11">
        <f t="shared" si="20"/>
        <v>0.36123407781952621</v>
      </c>
      <c r="J82" s="11">
        <f t="shared" si="20"/>
        <v>0.35239952531681823</v>
      </c>
      <c r="K82" s="11">
        <f t="shared" si="20"/>
        <v>0.37087067141012114</v>
      </c>
      <c r="L82" s="11">
        <f t="shared" si="20"/>
        <v>0.38208925138437771</v>
      </c>
      <c r="M82" s="11">
        <f t="shared" si="20"/>
        <v>0.3943808393343855</v>
      </c>
      <c r="N82" s="11">
        <f t="shared" si="20"/>
        <v>0.4060849907221884</v>
      </c>
      <c r="O82" s="11">
        <f t="shared" si="20"/>
        <v>0.40971538729409768</v>
      </c>
      <c r="P82" s="11">
        <f t="shared" si="20"/>
        <v>0.42135046851152963</v>
      </c>
      <c r="Q82" s="11">
        <f t="shared" si="20"/>
        <v>0.41197413702911895</v>
      </c>
      <c r="R82" s="11">
        <f t="shared" si="20"/>
        <v>0.4322649918180963</v>
      </c>
      <c r="S82" s="11">
        <f t="shared" si="20"/>
        <v>0.44426798095558862</v>
      </c>
      <c r="T82" s="11">
        <f t="shared" ref="T82:U82" si="28">T30/T$31</f>
        <v>0.46682981907694937</v>
      </c>
      <c r="U82" s="11">
        <f t="shared" si="28"/>
        <v>0.44838685659954886</v>
      </c>
    </row>
    <row r="83" spans="2:21" x14ac:dyDescent="0.2">
      <c r="B83" s="2" t="str">
        <f t="shared" si="14"/>
        <v>Ricchezza lorda (a+b)</v>
      </c>
      <c r="C83" s="2" t="str">
        <f t="shared" si="14"/>
        <v>Gross wealth (a+b)</v>
      </c>
      <c r="D83" s="11">
        <f t="shared" si="20"/>
        <v>1</v>
      </c>
      <c r="E83" s="11">
        <f t="shared" si="20"/>
        <v>1</v>
      </c>
      <c r="F83" s="11">
        <f t="shared" si="20"/>
        <v>1</v>
      </c>
      <c r="G83" s="11">
        <f t="shared" si="20"/>
        <v>1</v>
      </c>
      <c r="H83" s="11">
        <f t="shared" si="20"/>
        <v>1</v>
      </c>
      <c r="I83" s="11">
        <f t="shared" si="20"/>
        <v>1</v>
      </c>
      <c r="J83" s="11">
        <f t="shared" si="20"/>
        <v>1</v>
      </c>
      <c r="K83" s="11">
        <f t="shared" si="20"/>
        <v>1</v>
      </c>
      <c r="L83" s="11">
        <f t="shared" si="20"/>
        <v>1</v>
      </c>
      <c r="M83" s="11">
        <f t="shared" si="20"/>
        <v>1</v>
      </c>
      <c r="N83" s="11">
        <f t="shared" si="20"/>
        <v>1</v>
      </c>
      <c r="O83" s="11">
        <f t="shared" si="20"/>
        <v>1</v>
      </c>
      <c r="P83" s="11">
        <f t="shared" si="20"/>
        <v>1</v>
      </c>
      <c r="Q83" s="11">
        <f t="shared" si="20"/>
        <v>1</v>
      </c>
      <c r="R83" s="11">
        <f t="shared" si="20"/>
        <v>1</v>
      </c>
      <c r="S83" s="11">
        <f t="shared" si="20"/>
        <v>1</v>
      </c>
      <c r="T83" s="11">
        <f t="shared" ref="T83:U83" si="29">T31/T$31</f>
        <v>1</v>
      </c>
      <c r="U83" s="11">
        <f t="shared" si="29"/>
        <v>1</v>
      </c>
    </row>
    <row r="84" spans="2:21" ht="18" x14ac:dyDescent="0.25">
      <c r="B84" s="19"/>
    </row>
    <row r="85" spans="2:21" x14ac:dyDescent="0.2">
      <c r="B85" s="20" t="s">
        <v>76</v>
      </c>
    </row>
    <row r="86" spans="2:21" x14ac:dyDescent="0.2">
      <c r="B86" s="20" t="s">
        <v>175</v>
      </c>
    </row>
    <row r="90" spans="2:21" ht="15.75" x14ac:dyDescent="0.25">
      <c r="B90" s="24" t="s">
        <v>102</v>
      </c>
    </row>
    <row r="91" spans="2:21" ht="15.75" x14ac:dyDescent="0.25">
      <c r="B91" s="24" t="s">
        <v>110</v>
      </c>
    </row>
    <row r="93" spans="2:21" x14ac:dyDescent="0.2">
      <c r="B93" s="2" t="str">
        <f t="shared" ref="B93:U93" si="30">B5</f>
        <v>Attività/Passività</v>
      </c>
      <c r="C93" s="2" t="str">
        <f t="shared" si="30"/>
        <v>Assets/Liabilities</v>
      </c>
      <c r="D93" s="3" t="str">
        <f t="shared" si="30"/>
        <v>2005</v>
      </c>
      <c r="E93" s="3" t="str">
        <f t="shared" si="30"/>
        <v>2006</v>
      </c>
      <c r="F93" s="3" t="str">
        <f t="shared" si="30"/>
        <v>2007</v>
      </c>
      <c r="G93" s="3" t="str">
        <f t="shared" si="30"/>
        <v>2008</v>
      </c>
      <c r="H93" s="3" t="str">
        <f t="shared" si="30"/>
        <v>2009</v>
      </c>
      <c r="I93" s="3" t="str">
        <f t="shared" si="30"/>
        <v>2010</v>
      </c>
      <c r="J93" s="3" t="str">
        <f t="shared" si="30"/>
        <v>2011</v>
      </c>
      <c r="K93" s="3" t="str">
        <f t="shared" si="30"/>
        <v>2012</v>
      </c>
      <c r="L93" s="3" t="str">
        <f t="shared" si="30"/>
        <v>2013</v>
      </c>
      <c r="M93" s="3" t="str">
        <f t="shared" si="30"/>
        <v>2014</v>
      </c>
      <c r="N93" s="3" t="str">
        <f t="shared" si="30"/>
        <v>2015</v>
      </c>
      <c r="O93" s="3" t="str">
        <f t="shared" si="30"/>
        <v>2016</v>
      </c>
      <c r="P93" s="3" t="str">
        <f t="shared" si="30"/>
        <v>2017</v>
      </c>
      <c r="Q93" s="3" t="str">
        <f t="shared" si="30"/>
        <v>2018</v>
      </c>
      <c r="R93" s="3" t="str">
        <f t="shared" si="30"/>
        <v>2019</v>
      </c>
      <c r="S93" s="3" t="str">
        <f t="shared" si="30"/>
        <v>2020</v>
      </c>
      <c r="T93" s="3" t="str">
        <f t="shared" si="30"/>
        <v>2021</v>
      </c>
      <c r="U93" s="3" t="str">
        <f t="shared" si="30"/>
        <v>2022</v>
      </c>
    </row>
    <row r="94" spans="2:21" x14ac:dyDescent="0.2">
      <c r="B94" s="4" t="s">
        <v>13</v>
      </c>
      <c r="C94" s="4" t="str">
        <f>C6</f>
        <v>Dwellings</v>
      </c>
      <c r="D94" s="5"/>
      <c r="E94" s="10">
        <f t="shared" ref="E94:U95" si="31">(E6/D6)-1</f>
        <v>0.11577257835356858</v>
      </c>
      <c r="F94" s="10">
        <f t="shared" si="31"/>
        <v>7.7785129388237229E-2</v>
      </c>
      <c r="G94" s="10">
        <f t="shared" si="31"/>
        <v>5.7774149506496952E-2</v>
      </c>
      <c r="H94" s="10">
        <f t="shared" si="31"/>
        <v>1.5027247125918963E-2</v>
      </c>
      <c r="I94" s="10">
        <f t="shared" si="31"/>
        <v>2.0963718407168264E-2</v>
      </c>
      <c r="J94" s="10">
        <f t="shared" si="31"/>
        <v>2.1340695402707777E-2</v>
      </c>
      <c r="K94" s="10">
        <f t="shared" si="31"/>
        <v>-1.0345289326904594E-2</v>
      </c>
      <c r="L94" s="10">
        <f t="shared" si="31"/>
        <v>-2.0338601381012844E-2</v>
      </c>
      <c r="M94" s="10">
        <f t="shared" si="31"/>
        <v>-1.6585242596071414E-2</v>
      </c>
      <c r="N94" s="10">
        <f t="shared" si="31"/>
        <v>-1.8233758758391283E-2</v>
      </c>
      <c r="O94" s="10">
        <f t="shared" si="31"/>
        <v>-1.1043976592846838E-2</v>
      </c>
      <c r="P94" s="10">
        <f t="shared" si="31"/>
        <v>-5.0549891178341966E-3</v>
      </c>
      <c r="Q94" s="10">
        <f t="shared" si="31"/>
        <v>-3.186450227855242E-3</v>
      </c>
      <c r="R94" s="10">
        <f t="shared" si="31"/>
        <v>-5.1006392538610612E-4</v>
      </c>
      <c r="S94" s="10">
        <f t="shared" si="31"/>
        <v>-2.9736459978724206E-3</v>
      </c>
      <c r="T94" s="10">
        <f t="shared" si="31"/>
        <v>4.1052132583334622E-3</v>
      </c>
      <c r="U94" s="10">
        <f t="shared" si="31"/>
        <v>2.4105202744094667E-2</v>
      </c>
    </row>
    <row r="95" spans="2:21" x14ac:dyDescent="0.2">
      <c r="B95" s="4" t="s">
        <v>39</v>
      </c>
      <c r="C95" s="4" t="str">
        <f>C7</f>
        <v>Non-residential buildings</v>
      </c>
      <c r="D95" s="5"/>
      <c r="E95" s="10">
        <f t="shared" si="31"/>
        <v>8.7238270066690493E-2</v>
      </c>
      <c r="F95" s="10">
        <f t="shared" si="31"/>
        <v>7.2253365647843459E-2</v>
      </c>
      <c r="G95" s="10">
        <f t="shared" si="31"/>
        <v>4.3543790335270227E-2</v>
      </c>
      <c r="H95" s="10">
        <f t="shared" si="31"/>
        <v>9.0977910740130952E-3</v>
      </c>
      <c r="I95" s="10">
        <f t="shared" si="31"/>
        <v>1.3093552122102059E-2</v>
      </c>
      <c r="J95" s="10">
        <f t="shared" si="31"/>
        <v>2.1767045043742383E-2</v>
      </c>
      <c r="K95" s="10">
        <f t="shared" si="31"/>
        <v>-2.6034935651794155E-3</v>
      </c>
      <c r="L95" s="10">
        <f t="shared" si="31"/>
        <v>-2.4964923751969792E-2</v>
      </c>
      <c r="M95" s="10">
        <f t="shared" si="31"/>
        <v>-2.8350442837999812E-2</v>
      </c>
      <c r="N95" s="10">
        <f t="shared" si="31"/>
        <v>-2.9322374840051735E-2</v>
      </c>
      <c r="O95" s="10">
        <f t="shared" si="31"/>
        <v>-1.9521399449756061E-2</v>
      </c>
      <c r="P95" s="10">
        <f t="shared" si="31"/>
        <v>-1.5641706831014957E-2</v>
      </c>
      <c r="Q95" s="10">
        <f t="shared" si="31"/>
        <v>-1.7326740587504719E-2</v>
      </c>
      <c r="R95" s="10">
        <f t="shared" si="31"/>
        <v>-1.4387099617627852E-2</v>
      </c>
      <c r="S95" s="10">
        <f t="shared" si="31"/>
        <v>-2.2166064743594061E-2</v>
      </c>
      <c r="T95" s="10">
        <f t="shared" si="31"/>
        <v>-1.3629757305979817E-2</v>
      </c>
      <c r="U95" s="10">
        <f t="shared" si="31"/>
        <v>-3.0819929930936407E-4</v>
      </c>
    </row>
    <row r="96" spans="2:21" x14ac:dyDescent="0.2">
      <c r="B96" s="4" t="s">
        <v>38</v>
      </c>
      <c r="C96" s="4" t="str">
        <f>C8</f>
        <v>Other structures</v>
      </c>
      <c r="D96" s="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x14ac:dyDescent="0.2">
      <c r="B97" s="4" t="s">
        <v>118</v>
      </c>
      <c r="C97" s="4" t="str">
        <f>C9</f>
        <v>Land improvements</v>
      </c>
      <c r="D97" s="5"/>
      <c r="E97" s="10">
        <f t="shared" ref="E97:U108" si="32">(E9/D9)-1</f>
        <v>2.7355623100303816E-2</v>
      </c>
      <c r="F97" s="10">
        <f t="shared" si="32"/>
        <v>2.8342064598801509E-2</v>
      </c>
      <c r="G97" s="10">
        <f t="shared" si="32"/>
        <v>2.4518966465090664E-2</v>
      </c>
      <c r="H97" s="10">
        <f t="shared" si="32"/>
        <v>-2.861844458753704E-3</v>
      </c>
      <c r="I97" s="10">
        <f t="shared" si="32"/>
        <v>1.4493793499318341E-2</v>
      </c>
      <c r="J97" s="10">
        <f t="shared" si="32"/>
        <v>2.6681519202206738E-2</v>
      </c>
      <c r="K97" s="10">
        <f t="shared" si="32"/>
        <v>-2.1200378885731452E-2</v>
      </c>
      <c r="L97" s="10">
        <f t="shared" si="32"/>
        <v>-3.483830101699692E-2</v>
      </c>
      <c r="M97" s="10">
        <f t="shared" si="32"/>
        <v>-3.8556896488861292E-2</v>
      </c>
      <c r="N97" s="10">
        <f t="shared" si="32"/>
        <v>-3.6405695974516039E-2</v>
      </c>
      <c r="O97" s="10">
        <f t="shared" si="32"/>
        <v>-3.5774021527381628E-2</v>
      </c>
      <c r="P97" s="10">
        <f t="shared" si="32"/>
        <v>-2.6081100385706324E-2</v>
      </c>
      <c r="Q97" s="10">
        <f t="shared" si="32"/>
        <v>-1.3997443580663349E-2</v>
      </c>
      <c r="R97" s="10">
        <f t="shared" si="32"/>
        <v>-2.6670917012007189E-2</v>
      </c>
      <c r="S97" s="10">
        <f t="shared" si="32"/>
        <v>-2.2227074235807831E-2</v>
      </c>
      <c r="T97" s="10">
        <f t="shared" si="32"/>
        <v>2.2509043812245944E-2</v>
      </c>
      <c r="U97" s="10">
        <f t="shared" si="32"/>
        <v>3.8108757370604929E-2</v>
      </c>
    </row>
    <row r="98" spans="2:21" x14ac:dyDescent="0.2">
      <c r="B98" s="58" t="s">
        <v>122</v>
      </c>
      <c r="C98" s="4" t="str">
        <f t="shared" ref="C98:C103" si="33">C10</f>
        <v>Machinery and equipment and weapons systems</v>
      </c>
      <c r="D98" s="5"/>
      <c r="E98" s="10">
        <f t="shared" si="32"/>
        <v>3.8752074027204042E-2</v>
      </c>
      <c r="F98" s="10">
        <f t="shared" si="32"/>
        <v>3.4149271516923374E-2</v>
      </c>
      <c r="G98" s="10">
        <f t="shared" si="32"/>
        <v>2.2278665411332721E-2</v>
      </c>
      <c r="H98" s="10">
        <f t="shared" si="32"/>
        <v>-1.4768935406383465E-2</v>
      </c>
      <c r="I98" s="10">
        <f t="shared" si="32"/>
        <v>9.3862488489551144E-3</v>
      </c>
      <c r="J98" s="10">
        <f t="shared" si="32"/>
        <v>3.4152651409127266E-3</v>
      </c>
      <c r="K98" s="10">
        <f t="shared" si="32"/>
        <v>-9.9549318927458774E-3</v>
      </c>
      <c r="L98" s="10">
        <f t="shared" si="32"/>
        <v>-5.8704580186305644E-2</v>
      </c>
      <c r="M98" s="10">
        <f t="shared" si="32"/>
        <v>-4.2787599282603006E-2</v>
      </c>
      <c r="N98" s="10">
        <f t="shared" si="32"/>
        <v>-2.3351280678636233E-2</v>
      </c>
      <c r="O98" s="10">
        <f t="shared" si="32"/>
        <v>-3.012483167356661E-2</v>
      </c>
      <c r="P98" s="10">
        <f t="shared" si="32"/>
        <v>-3.6191767459742286E-3</v>
      </c>
      <c r="Q98" s="10">
        <f t="shared" si="32"/>
        <v>-1.238180293558222E-2</v>
      </c>
      <c r="R98" s="10">
        <f t="shared" si="32"/>
        <v>4.0009167041723526E-3</v>
      </c>
      <c r="S98" s="10">
        <f t="shared" si="32"/>
        <v>-4.1414569215876162E-2</v>
      </c>
      <c r="T98" s="10">
        <f t="shared" si="32"/>
        <v>9.9438542333105673E-3</v>
      </c>
      <c r="U98" s="10">
        <f t="shared" si="32"/>
        <v>4.909622382628398E-2</v>
      </c>
    </row>
    <row r="99" spans="2:21" x14ac:dyDescent="0.2">
      <c r="B99" s="58" t="s">
        <v>123</v>
      </c>
      <c r="C99" s="6" t="str">
        <f t="shared" si="33"/>
        <v>Transport equipment</v>
      </c>
      <c r="D99" s="5"/>
      <c r="E99" s="10">
        <f t="shared" si="32"/>
        <v>3.5255795078775964E-2</v>
      </c>
      <c r="F99" s="10">
        <f t="shared" si="32"/>
        <v>2.2110158807513214E-2</v>
      </c>
      <c r="G99" s="10">
        <f t="shared" si="32"/>
        <v>3.2452994465059337E-2</v>
      </c>
      <c r="H99" s="10">
        <f t="shared" si="32"/>
        <v>-2.7562770432390526E-2</v>
      </c>
      <c r="I99" s="10">
        <f t="shared" si="32"/>
        <v>1.3549995612382348E-2</v>
      </c>
      <c r="J99" s="10">
        <f t="shared" si="32"/>
        <v>-3.3338086701434233E-2</v>
      </c>
      <c r="K99" s="10">
        <f t="shared" si="32"/>
        <v>-4.5941645680326215E-2</v>
      </c>
      <c r="L99" s="10">
        <f t="shared" si="32"/>
        <v>-8.2259258032095217E-2</v>
      </c>
      <c r="M99" s="10">
        <f t="shared" si="32"/>
        <v>-7.5997352427943921E-2</v>
      </c>
      <c r="N99" s="10">
        <f t="shared" si="32"/>
        <v>-9.748632456368922E-3</v>
      </c>
      <c r="O99" s="10">
        <f t="shared" si="32"/>
        <v>1.3849522895115873E-2</v>
      </c>
      <c r="P99" s="10">
        <f t="shared" si="32"/>
        <v>2.4330442566274701E-2</v>
      </c>
      <c r="Q99" s="10">
        <f t="shared" si="32"/>
        <v>2.5329280648429542E-3</v>
      </c>
      <c r="R99" s="10">
        <f t="shared" si="32"/>
        <v>3.3015411824153684E-2</v>
      </c>
      <c r="S99" s="10">
        <f t="shared" si="32"/>
        <v>-3.9462662109363111E-2</v>
      </c>
      <c r="T99" s="10">
        <f t="shared" si="32"/>
        <v>2.0261883088361632E-2</v>
      </c>
      <c r="U99" s="10">
        <f t="shared" si="32"/>
        <v>7.9119768399510848E-2</v>
      </c>
    </row>
    <row r="100" spans="2:21" x14ac:dyDescent="0.2">
      <c r="B100" s="58" t="s">
        <v>124</v>
      </c>
      <c r="C100" s="6" t="str">
        <f t="shared" si="33"/>
        <v>ICT equipment</v>
      </c>
      <c r="D100" s="5"/>
      <c r="E100" s="10">
        <f t="shared" si="32"/>
        <v>-3.7090144345664822E-2</v>
      </c>
      <c r="F100" s="10">
        <f t="shared" si="32"/>
        <v>-2.761838578377851E-2</v>
      </c>
      <c r="G100" s="10">
        <f t="shared" si="32"/>
        <v>-6.5973782006778947E-2</v>
      </c>
      <c r="H100" s="10">
        <f t="shared" si="32"/>
        <v>-3.7470214021817716E-2</v>
      </c>
      <c r="I100" s="10">
        <f t="shared" si="32"/>
        <v>2.680051784051507E-3</v>
      </c>
      <c r="J100" s="10">
        <f t="shared" si="32"/>
        <v>2.2266518676240743E-2</v>
      </c>
      <c r="K100" s="10">
        <f t="shared" si="32"/>
        <v>5.8940837580323535E-3</v>
      </c>
      <c r="L100" s="10">
        <f t="shared" si="32"/>
        <v>-7.9147942550004458E-2</v>
      </c>
      <c r="M100" s="10">
        <f t="shared" si="32"/>
        <v>-5.999569408894101E-2</v>
      </c>
      <c r="N100" s="10">
        <f t="shared" si="32"/>
        <v>1.9010052169487146E-2</v>
      </c>
      <c r="O100" s="10">
        <f t="shared" si="32"/>
        <v>2.8445132610758872E-2</v>
      </c>
      <c r="P100" s="10">
        <f t="shared" si="32"/>
        <v>4.030985163060441E-3</v>
      </c>
      <c r="Q100" s="10">
        <f t="shared" si="32"/>
        <v>-2.096887319515317E-2</v>
      </c>
      <c r="R100" s="10">
        <f t="shared" si="32"/>
        <v>1.0869565217390686E-3</v>
      </c>
      <c r="S100" s="10">
        <f t="shared" si="32"/>
        <v>-6.2210048366400095E-2</v>
      </c>
      <c r="T100" s="10">
        <f t="shared" si="32"/>
        <v>-4.6259505828487257E-2</v>
      </c>
      <c r="U100" s="10">
        <f t="shared" si="32"/>
        <v>-5.2972823837770244E-3</v>
      </c>
    </row>
    <row r="101" spans="2:21" x14ac:dyDescent="0.2">
      <c r="B101" s="58" t="s">
        <v>120</v>
      </c>
      <c r="C101" s="6" t="str">
        <f t="shared" si="33"/>
        <v>Other machinery and equipment and weapons systems</v>
      </c>
      <c r="D101" s="5"/>
      <c r="E101" s="10">
        <f t="shared" si="32"/>
        <v>4.6970067446853614E-2</v>
      </c>
      <c r="F101" s="10">
        <f t="shared" si="32"/>
        <v>4.3326912258570438E-2</v>
      </c>
      <c r="G101" s="10">
        <f t="shared" si="32"/>
        <v>2.6132876707852359E-2</v>
      </c>
      <c r="H101" s="10">
        <f t="shared" si="32"/>
        <v>-9.0570364001146819E-3</v>
      </c>
      <c r="I101" s="10">
        <f t="shared" si="32"/>
        <v>8.5629535360547404E-3</v>
      </c>
      <c r="J101" s="10">
        <f t="shared" si="32"/>
        <v>1.3588545409066288E-2</v>
      </c>
      <c r="K101" s="10">
        <f t="shared" si="32"/>
        <v>-3.4266492714440933E-4</v>
      </c>
      <c r="L101" s="10">
        <f t="shared" si="32"/>
        <v>-5.0538388482511798E-2</v>
      </c>
      <c r="M101" s="10">
        <f t="shared" si="32"/>
        <v>-3.2456101127633308E-2</v>
      </c>
      <c r="N101" s="10">
        <f t="shared" si="32"/>
        <v>-2.9775791507840266E-2</v>
      </c>
      <c r="O101" s="10">
        <f t="shared" si="32"/>
        <v>-4.6057332178386368E-2</v>
      </c>
      <c r="P101" s="10">
        <f t="shared" si="32"/>
        <v>-1.2172433562036455E-2</v>
      </c>
      <c r="Q101" s="10">
        <f t="shared" si="32"/>
        <v>-1.6126616593153953E-2</v>
      </c>
      <c r="R101" s="10">
        <f t="shared" si="32"/>
        <v>-4.5135043593754753E-3</v>
      </c>
      <c r="S101" s="10">
        <f t="shared" si="32"/>
        <v>-4.0415779433521482E-2</v>
      </c>
      <c r="T101" s="10">
        <f t="shared" si="32"/>
        <v>1.0969726185116713E-2</v>
      </c>
      <c r="U101" s="10">
        <f t="shared" si="32"/>
        <v>4.3501305354415987E-2</v>
      </c>
    </row>
    <row r="102" spans="2:21" x14ac:dyDescent="0.2">
      <c r="B102" s="4" t="s">
        <v>14</v>
      </c>
      <c r="C102" s="4" t="str">
        <f t="shared" si="33"/>
        <v>Cultivated biological resources</v>
      </c>
      <c r="D102" s="5"/>
      <c r="E102" s="10">
        <f t="shared" si="32"/>
        <v>3.3875912954608012E-2</v>
      </c>
      <c r="F102" s="10">
        <f t="shared" si="32"/>
        <v>3.7129906451923933E-2</v>
      </c>
      <c r="G102" s="10">
        <f t="shared" si="32"/>
        <v>-5.4189138925051172E-2</v>
      </c>
      <c r="H102" s="10">
        <f t="shared" si="32"/>
        <v>6.4765884232518056E-2</v>
      </c>
      <c r="I102" s="10">
        <f t="shared" si="32"/>
        <v>0.10055401662049879</v>
      </c>
      <c r="J102" s="10">
        <f t="shared" si="32"/>
        <v>-4.5620437956204407E-2</v>
      </c>
      <c r="K102" s="10">
        <f t="shared" si="32"/>
        <v>3.6482714665611038E-3</v>
      </c>
      <c r="L102" s="10">
        <f t="shared" si="32"/>
        <v>-1.7605710907219629E-2</v>
      </c>
      <c r="M102" s="10">
        <f t="shared" si="32"/>
        <v>1.8389318592158421E-2</v>
      </c>
      <c r="N102" s="10">
        <f t="shared" si="32"/>
        <v>-3.6814918578182421E-2</v>
      </c>
      <c r="O102" s="10">
        <f t="shared" si="32"/>
        <v>2.4723901286188177E-2</v>
      </c>
      <c r="P102" s="10">
        <f t="shared" si="32"/>
        <v>1.3394243136559236E-2</v>
      </c>
      <c r="Q102" s="10">
        <f t="shared" si="32"/>
        <v>-3.4552934482909636E-2</v>
      </c>
      <c r="R102" s="10">
        <f t="shared" si="32"/>
        <v>-1.8042113375189683E-2</v>
      </c>
      <c r="S102" s="10">
        <f t="shared" si="32"/>
        <v>-4.3741199824573584E-2</v>
      </c>
      <c r="T102" s="10">
        <f t="shared" si="32"/>
        <v>9.6553055904218255E-3</v>
      </c>
      <c r="U102" s="10">
        <f t="shared" si="32"/>
        <v>-5.1879124031748436E-3</v>
      </c>
    </row>
    <row r="103" spans="2:21" x14ac:dyDescent="0.2">
      <c r="B103" s="4" t="s">
        <v>43</v>
      </c>
      <c r="C103" s="4" t="str">
        <f t="shared" si="33"/>
        <v>Intellectual property products</v>
      </c>
      <c r="D103" s="5"/>
      <c r="E103" s="10">
        <f t="shared" si="32"/>
        <v>2.0217229230926614E-2</v>
      </c>
      <c r="F103" s="10">
        <f t="shared" si="32"/>
        <v>3.2110617566986743E-2</v>
      </c>
      <c r="G103" s="10">
        <f t="shared" si="32"/>
        <v>3.043134206105691E-2</v>
      </c>
      <c r="H103" s="10">
        <f t="shared" si="32"/>
        <v>2.6541638036727822E-3</v>
      </c>
      <c r="I103" s="10">
        <f t="shared" si="32"/>
        <v>-7.5517334049985951E-3</v>
      </c>
      <c r="J103" s="10">
        <f t="shared" si="32"/>
        <v>1.7817975033171729E-2</v>
      </c>
      <c r="K103" s="10">
        <f t="shared" si="32"/>
        <v>-1.6854231516215679E-2</v>
      </c>
      <c r="L103" s="10">
        <f t="shared" si="32"/>
        <v>-1.7373185219262011E-2</v>
      </c>
      <c r="M103" s="10">
        <f t="shared" si="32"/>
        <v>-1.0506313426875802E-2</v>
      </c>
      <c r="N103" s="10">
        <f t="shared" si="32"/>
        <v>7.0985249095463443E-2</v>
      </c>
      <c r="O103" s="10">
        <f t="shared" si="32"/>
        <v>-1.156429880069143E-3</v>
      </c>
      <c r="P103" s="10">
        <f t="shared" si="32"/>
        <v>-1.8277136018316154E-2</v>
      </c>
      <c r="Q103" s="10">
        <f t="shared" si="32"/>
        <v>-1.0998184636993646E-2</v>
      </c>
      <c r="R103" s="10">
        <f t="shared" si="32"/>
        <v>-2.0016881707464074E-2</v>
      </c>
      <c r="S103" s="10">
        <f t="shared" si="32"/>
        <v>2.6113230247597485E-3</v>
      </c>
      <c r="T103" s="10">
        <f t="shared" si="32"/>
        <v>9.6953664057599642E-3</v>
      </c>
      <c r="U103" s="10">
        <f t="shared" si="32"/>
        <v>1.0750219461138633E-2</v>
      </c>
    </row>
    <row r="104" spans="2:21" x14ac:dyDescent="0.2">
      <c r="B104" s="59" t="s">
        <v>127</v>
      </c>
      <c r="C104" s="7" t="s">
        <v>117</v>
      </c>
      <c r="D104" s="5"/>
      <c r="E104" s="10">
        <f t="shared" si="32"/>
        <v>5.6831395348837299E-2</v>
      </c>
      <c r="F104" s="10">
        <f t="shared" si="32"/>
        <v>4.4560583138495424E-2</v>
      </c>
      <c r="G104" s="10">
        <f t="shared" si="32"/>
        <v>5.4114549045424676E-2</v>
      </c>
      <c r="H104" s="10">
        <f t="shared" si="32"/>
        <v>2.6979765176117887E-2</v>
      </c>
      <c r="I104" s="10">
        <f t="shared" si="32"/>
        <v>6.0204329846752502E-2</v>
      </c>
      <c r="J104" s="10">
        <f t="shared" si="32"/>
        <v>2.7532407938510861E-2</v>
      </c>
      <c r="K104" s="10">
        <f t="shared" si="32"/>
        <v>1.1164452383609635E-3</v>
      </c>
      <c r="L104" s="10">
        <f t="shared" si="32"/>
        <v>3.4571205531392923E-2</v>
      </c>
      <c r="M104" s="10">
        <f t="shared" si="32"/>
        <v>3.4170529265926453E-2</v>
      </c>
      <c r="N104" s="10">
        <f t="shared" si="32"/>
        <v>6.306024598707527E-2</v>
      </c>
      <c r="O104" s="10">
        <f t="shared" si="32"/>
        <v>3.9317580154917264E-2</v>
      </c>
      <c r="P104" s="10">
        <f t="shared" si="32"/>
        <v>2.2735849056603641E-2</v>
      </c>
      <c r="Q104" s="10">
        <f t="shared" si="32"/>
        <v>3.9018540725025641E-2</v>
      </c>
      <c r="R104" s="10">
        <f t="shared" si="32"/>
        <v>2.2549715909090828E-2</v>
      </c>
      <c r="S104" s="10">
        <f t="shared" si="32"/>
        <v>6.5202292064594713E-2</v>
      </c>
      <c r="T104" s="10">
        <f t="shared" si="32"/>
        <v>6.5123481946368855E-2</v>
      </c>
      <c r="U104" s="10">
        <f t="shared" si="32"/>
        <v>4.7597183960820466E-2</v>
      </c>
    </row>
    <row r="105" spans="2:21" x14ac:dyDescent="0.2">
      <c r="B105" s="58" t="s">
        <v>171</v>
      </c>
      <c r="C105" s="7" t="s">
        <v>170</v>
      </c>
      <c r="D105" s="5"/>
      <c r="E105" s="10">
        <f t="shared" si="32"/>
        <v>3.8302048051659376E-3</v>
      </c>
      <c r="F105" s="10">
        <f t="shared" si="32"/>
        <v>2.0402371342078895E-2</v>
      </c>
      <c r="G105" s="10">
        <f t="shared" si="32"/>
        <v>1.8480175530764198E-2</v>
      </c>
      <c r="H105" s="10">
        <f t="shared" si="32"/>
        <v>3.9657735837606678E-2</v>
      </c>
      <c r="I105" s="10">
        <f t="shared" si="32"/>
        <v>2.4807378006070469E-2</v>
      </c>
      <c r="J105" s="10">
        <f t="shared" si="32"/>
        <v>7.9740274534367828E-4</v>
      </c>
      <c r="K105" s="10">
        <f t="shared" si="32"/>
        <v>-2.7886859029081501E-3</v>
      </c>
      <c r="L105" s="10">
        <f t="shared" si="32"/>
        <v>-3.2815888597192089E-2</v>
      </c>
      <c r="M105" s="10">
        <f t="shared" si="32"/>
        <v>-2.6051808579689695E-2</v>
      </c>
      <c r="N105" s="10">
        <f t="shared" si="32"/>
        <v>-3.0747326648692841E-2</v>
      </c>
      <c r="O105" s="10">
        <f t="shared" si="32"/>
        <v>-2.2002750343792954E-2</v>
      </c>
      <c r="P105" s="10">
        <f t="shared" si="32"/>
        <v>-3.9115428863607193E-2</v>
      </c>
      <c r="Q105" s="10">
        <f t="shared" si="32"/>
        <v>-2.0852733803379042E-2</v>
      </c>
      <c r="R105" s="10">
        <f t="shared" si="32"/>
        <v>-1.2465609184470594E-2</v>
      </c>
      <c r="S105" s="10">
        <f t="shared" si="32"/>
        <v>-3.9210290981633866E-3</v>
      </c>
      <c r="T105" s="10">
        <f t="shared" si="32"/>
        <v>1.3466850828729227E-2</v>
      </c>
      <c r="U105" s="10">
        <f t="shared" si="32"/>
        <v>3.6865417376490628E-2</v>
      </c>
    </row>
    <row r="106" spans="2:21" x14ac:dyDescent="0.2">
      <c r="B106" s="4" t="s">
        <v>15</v>
      </c>
      <c r="C106" s="4" t="str">
        <f t="shared" ref="C106:C107" si="34">C18</f>
        <v>Inventories</v>
      </c>
      <c r="D106" s="5"/>
      <c r="E106" s="10">
        <f t="shared" si="32"/>
        <v>3.4727298618692837E-2</v>
      </c>
      <c r="F106" s="10">
        <f t="shared" si="32"/>
        <v>2.7677618440328011E-2</v>
      </c>
      <c r="G106" s="10">
        <f t="shared" si="32"/>
        <v>-5.0084962904988206E-3</v>
      </c>
      <c r="H106" s="10">
        <f t="shared" si="32"/>
        <v>-4.1684362905493044E-2</v>
      </c>
      <c r="I106" s="10">
        <f t="shared" si="32"/>
        <v>-1.9475108377105532E-2</v>
      </c>
      <c r="J106" s="10">
        <f t="shared" si="32"/>
        <v>-3.5929706622868651E-2</v>
      </c>
      <c r="K106" s="10">
        <f t="shared" si="32"/>
        <v>-3.7001330555564649E-2</v>
      </c>
      <c r="L106" s="10">
        <f t="shared" si="32"/>
        <v>-5.2390682748548079E-2</v>
      </c>
      <c r="M106" s="10">
        <f t="shared" si="32"/>
        <v>-3.8336716197588161E-2</v>
      </c>
      <c r="N106" s="10">
        <f t="shared" si="32"/>
        <v>-5.9191789222602154E-2</v>
      </c>
      <c r="O106" s="10">
        <f t="shared" si="32"/>
        <v>-5.7141371808816954E-2</v>
      </c>
      <c r="P106" s="10">
        <f t="shared" si="32"/>
        <v>-0.15796840207825258</v>
      </c>
      <c r="Q106" s="10">
        <f t="shared" si="32"/>
        <v>-5.1569032388052105E-2</v>
      </c>
      <c r="R106" s="10">
        <f t="shared" si="32"/>
        <v>-2.6894398062583758E-2</v>
      </c>
      <c r="S106" s="10">
        <f t="shared" si="32"/>
        <v>-3.2102080468050742E-2</v>
      </c>
      <c r="T106" s="10">
        <f t="shared" si="32"/>
        <v>1.7699863543581662E-2</v>
      </c>
      <c r="U106" s="10">
        <f t="shared" si="32"/>
        <v>-9.2583871235836224E-3</v>
      </c>
    </row>
    <row r="107" spans="2:21" x14ac:dyDescent="0.2">
      <c r="B107" s="4" t="s">
        <v>16</v>
      </c>
      <c r="C107" s="4" t="str">
        <f t="shared" si="34"/>
        <v>Land under cultivation</v>
      </c>
      <c r="D107" s="5"/>
      <c r="E107" s="10">
        <f t="shared" si="32"/>
        <v>9.6585924222996056E-3</v>
      </c>
      <c r="F107" s="10">
        <f t="shared" si="32"/>
        <v>2.4113846418275298E-2</v>
      </c>
      <c r="G107" s="10">
        <f t="shared" si="32"/>
        <v>8.9476470256659724E-3</v>
      </c>
      <c r="H107" s="10">
        <f t="shared" si="32"/>
        <v>1.2866423172162023E-3</v>
      </c>
      <c r="I107" s="10">
        <f t="shared" si="32"/>
        <v>-8.5456173191167384E-4</v>
      </c>
      <c r="J107" s="10">
        <f t="shared" si="32"/>
        <v>-5.3274192038179624E-3</v>
      </c>
      <c r="K107" s="10">
        <f t="shared" si="32"/>
        <v>-1.0617348676820404E-2</v>
      </c>
      <c r="L107" s="10">
        <f t="shared" si="32"/>
        <v>-8.7469030007241155E-3</v>
      </c>
      <c r="M107" s="10">
        <f t="shared" si="32"/>
        <v>-4.2164163043946212E-3</v>
      </c>
      <c r="N107" s="10">
        <f t="shared" si="32"/>
        <v>-8.3466464721910771E-3</v>
      </c>
      <c r="O107" s="10">
        <f t="shared" si="32"/>
        <v>-3.2285848537655371E-3</v>
      </c>
      <c r="P107" s="10">
        <f t="shared" si="32"/>
        <v>1.1790341645286473E-2</v>
      </c>
      <c r="Q107" s="10">
        <f t="shared" si="32"/>
        <v>2.5746094325702629E-3</v>
      </c>
      <c r="R107" s="10">
        <f t="shared" si="32"/>
        <v>-1.0746620476905222E-2</v>
      </c>
      <c r="S107" s="10">
        <f t="shared" si="32"/>
        <v>-7.8935774587248764E-3</v>
      </c>
      <c r="T107" s="10">
        <f t="shared" si="32"/>
        <v>4.0858045305782742E-3</v>
      </c>
      <c r="U107" s="10">
        <f t="shared" si="32"/>
        <v>8.9642667319929092E-3</v>
      </c>
    </row>
    <row r="108" spans="2:21" x14ac:dyDescent="0.2">
      <c r="B108" s="2" t="str">
        <f t="shared" ref="B108:C123" si="35">B20</f>
        <v>Totale attività non finanziarie (a)</v>
      </c>
      <c r="C108" s="2" t="str">
        <f t="shared" si="35"/>
        <v>Non-financial assets (a)</v>
      </c>
      <c r="D108" s="8"/>
      <c r="E108" s="11">
        <f t="shared" si="32"/>
        <v>0.10526181978993088</v>
      </c>
      <c r="F108" s="11">
        <f t="shared" si="32"/>
        <v>7.3667682296030046E-2</v>
      </c>
      <c r="G108" s="11">
        <f t="shared" si="32"/>
        <v>5.3103130340466542E-2</v>
      </c>
      <c r="H108" s="11">
        <f t="shared" si="32"/>
        <v>1.3057574928286408E-2</v>
      </c>
      <c r="I108" s="11">
        <f t="shared" si="32"/>
        <v>1.8905026262457714E-2</v>
      </c>
      <c r="J108" s="11">
        <f t="shared" si="32"/>
        <v>1.9918722906795194E-2</v>
      </c>
      <c r="K108" s="11">
        <f t="shared" si="32"/>
        <v>-9.6488900144565681E-3</v>
      </c>
      <c r="L108" s="11">
        <f t="shared" si="32"/>
        <v>-2.1175315478390133E-2</v>
      </c>
      <c r="M108" s="11">
        <f t="shared" si="32"/>
        <v>-1.8004458335779905E-2</v>
      </c>
      <c r="N108" s="11">
        <f t="shared" si="32"/>
        <v>-1.9381539539497061E-2</v>
      </c>
      <c r="O108" s="11">
        <f t="shared" si="32"/>
        <v>-1.2220727832729428E-2</v>
      </c>
      <c r="P108" s="11">
        <f t="shared" si="32"/>
        <v>-6.2923375748326071E-3</v>
      </c>
      <c r="Q108" s="11">
        <f t="shared" si="32"/>
        <v>-4.8805188212915906E-3</v>
      </c>
      <c r="R108" s="11">
        <f t="shared" si="32"/>
        <v>-2.60088075838949E-3</v>
      </c>
      <c r="S108" s="11">
        <f t="shared" si="32"/>
        <v>-5.8736574745179571E-3</v>
      </c>
      <c r="T108" s="11">
        <f t="shared" si="32"/>
        <v>2.4405520168131467E-3</v>
      </c>
      <c r="U108" s="11">
        <f t="shared" si="32"/>
        <v>2.1232826067367983E-2</v>
      </c>
    </row>
    <row r="109" spans="2:21" x14ac:dyDescent="0.2">
      <c r="B109" s="4" t="str">
        <f t="shared" si="35"/>
        <v>Oro monetario e DSP</v>
      </c>
      <c r="C109" s="4" t="str">
        <f t="shared" si="35"/>
        <v>Monetary gold and SDRs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2:21" x14ac:dyDescent="0.2">
      <c r="B110" s="4" t="str">
        <f t="shared" si="35"/>
        <v>Biglietti e depositi</v>
      </c>
      <c r="C110" s="4" t="str">
        <f t="shared" si="35"/>
        <v>Currency and deposits</v>
      </c>
      <c r="D110" s="5"/>
      <c r="E110" s="10">
        <f t="shared" ref="E110:U119" si="36">(E22/D22)-1</f>
        <v>8.4807736877533069E-2</v>
      </c>
      <c r="F110" s="10">
        <f t="shared" si="36"/>
        <v>4.8234872057955736E-2</v>
      </c>
      <c r="G110" s="10">
        <f t="shared" si="36"/>
        <v>6.638895635463915E-2</v>
      </c>
      <c r="H110" s="10">
        <f t="shared" si="36"/>
        <v>2.0985410065885279E-2</v>
      </c>
      <c r="I110" s="10">
        <f t="shared" si="36"/>
        <v>-1.6963847403491661E-3</v>
      </c>
      <c r="J110" s="10">
        <f t="shared" si="36"/>
        <v>5.1061893478541176E-3</v>
      </c>
      <c r="K110" s="10">
        <f t="shared" si="36"/>
        <v>4.5439685693570375E-2</v>
      </c>
      <c r="L110" s="10">
        <f t="shared" si="36"/>
        <v>2.3325067563168655E-2</v>
      </c>
      <c r="M110" s="10">
        <f t="shared" si="36"/>
        <v>2.51317957766648E-2</v>
      </c>
      <c r="N110" s="10">
        <f t="shared" si="36"/>
        <v>2.0087916713010578E-2</v>
      </c>
      <c r="O110" s="10">
        <f t="shared" si="36"/>
        <v>3.9368412351979964E-2</v>
      </c>
      <c r="P110" s="10">
        <f t="shared" si="36"/>
        <v>2.1408116314677095E-2</v>
      </c>
      <c r="Q110" s="10">
        <f t="shared" si="36"/>
        <v>1.5724517049360065E-2</v>
      </c>
      <c r="R110" s="10">
        <f t="shared" si="36"/>
        <v>4.5649788215046616E-2</v>
      </c>
      <c r="S110" s="10">
        <f t="shared" si="36"/>
        <v>6.9007935159208111E-2</v>
      </c>
      <c r="T110" s="10">
        <f t="shared" si="36"/>
        <v>4.5442923248917078E-2</v>
      </c>
      <c r="U110" s="10">
        <f t="shared" si="36"/>
        <v>9.2448647218013047E-3</v>
      </c>
    </row>
    <row r="111" spans="2:21" x14ac:dyDescent="0.2">
      <c r="B111" s="4" t="str">
        <f t="shared" si="35"/>
        <v>Titoli</v>
      </c>
      <c r="C111" s="4" t="str">
        <f t="shared" si="35"/>
        <v>Debt securities</v>
      </c>
      <c r="D111" s="5"/>
      <c r="E111" s="10">
        <f t="shared" si="36"/>
        <v>-4.6425566432761745E-4</v>
      </c>
      <c r="F111" s="10">
        <f t="shared" si="36"/>
        <v>3.6938957910858106E-2</v>
      </c>
      <c r="G111" s="10">
        <f t="shared" si="36"/>
        <v>6.2175143106696806E-2</v>
      </c>
      <c r="H111" s="10">
        <f t="shared" si="36"/>
        <v>-3.7849785476505193E-2</v>
      </c>
      <c r="I111" s="10">
        <f t="shared" si="36"/>
        <v>-6.0620727372864724E-2</v>
      </c>
      <c r="J111" s="10">
        <f t="shared" si="36"/>
        <v>1.539768530315655E-2</v>
      </c>
      <c r="K111" s="10">
        <f t="shared" si="36"/>
        <v>-9.0742941394655885E-3</v>
      </c>
      <c r="L111" s="10">
        <f t="shared" si="36"/>
        <v>-0.13481434477313115</v>
      </c>
      <c r="M111" s="10">
        <f t="shared" si="36"/>
        <v>-0.16967202899664613</v>
      </c>
      <c r="N111" s="10">
        <f t="shared" si="36"/>
        <v>-0.21705979798070663</v>
      </c>
      <c r="O111" s="10">
        <f t="shared" si="36"/>
        <v>-0.14039193311204157</v>
      </c>
      <c r="P111" s="10">
        <f t="shared" si="36"/>
        <v>-9.1986314711595241E-2</v>
      </c>
      <c r="Q111" s="10">
        <f t="shared" si="36"/>
        <v>-4.9558574592709626E-2</v>
      </c>
      <c r="R111" s="10">
        <f t="shared" si="36"/>
        <v>-8.3963252350609197E-2</v>
      </c>
      <c r="S111" s="10">
        <f t="shared" si="36"/>
        <v>-7.4170123154885914E-2</v>
      </c>
      <c r="T111" s="10">
        <f t="shared" si="36"/>
        <v>-0.11161914894563896</v>
      </c>
      <c r="U111" s="10">
        <f t="shared" si="36"/>
        <v>9.3938954369018557E-2</v>
      </c>
    </row>
    <row r="112" spans="2:21" x14ac:dyDescent="0.2">
      <c r="B112" s="4" t="str">
        <f t="shared" si="35"/>
        <v>Prestiti</v>
      </c>
      <c r="C112" s="4" t="str">
        <f t="shared" si="35"/>
        <v>Loans</v>
      </c>
      <c r="D112" s="5"/>
      <c r="E112" s="10">
        <f t="shared" si="36"/>
        <v>3.3964365256124784E-2</v>
      </c>
      <c r="F112" s="10">
        <f t="shared" si="36"/>
        <v>1.8462958689129838E-2</v>
      </c>
      <c r="G112" s="10">
        <f t="shared" si="36"/>
        <v>1.8128257421255345E-2</v>
      </c>
      <c r="H112" s="10">
        <f t="shared" si="36"/>
        <v>1.7657096223755442E-2</v>
      </c>
      <c r="I112" s="10">
        <f t="shared" si="36"/>
        <v>1.7277830429394125E-2</v>
      </c>
      <c r="J112" s="10">
        <f t="shared" si="36"/>
        <v>-3.4398738712913879E-2</v>
      </c>
      <c r="K112" s="10">
        <f t="shared" si="36"/>
        <v>-7.3252189401810885E-2</v>
      </c>
      <c r="L112" s="10">
        <f t="shared" si="36"/>
        <v>3.6197645551373503E-2</v>
      </c>
      <c r="M112" s="10">
        <f t="shared" si="36"/>
        <v>-1.5457145065311817E-4</v>
      </c>
      <c r="N112" s="10">
        <f t="shared" si="36"/>
        <v>-2.8522841462471971E-2</v>
      </c>
      <c r="O112" s="10">
        <f t="shared" si="36"/>
        <v>-4.3523233609166101E-2</v>
      </c>
      <c r="P112" s="10">
        <f t="shared" si="36"/>
        <v>-0.11163796689127359</v>
      </c>
      <c r="Q112" s="10">
        <f t="shared" si="36"/>
        <v>-5.6934169866092343E-2</v>
      </c>
      <c r="R112" s="10">
        <f t="shared" si="36"/>
        <v>-4.5874292523086058E-2</v>
      </c>
      <c r="S112" s="10">
        <f t="shared" si="36"/>
        <v>-5.619731501717129E-3</v>
      </c>
      <c r="T112" s="10">
        <f t="shared" si="36"/>
        <v>-8.6865515436943541E-3</v>
      </c>
      <c r="U112" s="10">
        <f t="shared" si="36"/>
        <v>-1.3196790540540571E-2</v>
      </c>
    </row>
    <row r="113" spans="2:21" x14ac:dyDescent="0.2">
      <c r="B113" s="4" t="str">
        <f t="shared" si="35"/>
        <v>Azioni e altre partecipazioni</v>
      </c>
      <c r="C113" s="4" t="str">
        <f t="shared" si="35"/>
        <v>Shares and other equity</v>
      </c>
      <c r="D113" s="5"/>
      <c r="E113" s="10">
        <f t="shared" si="36"/>
        <v>0.23924993819506191</v>
      </c>
      <c r="F113" s="10">
        <f t="shared" si="36"/>
        <v>-0.1718654391185177</v>
      </c>
      <c r="G113" s="10">
        <f t="shared" si="36"/>
        <v>-0.1579720096791013</v>
      </c>
      <c r="H113" s="10">
        <f t="shared" si="36"/>
        <v>-0.11176306802495817</v>
      </c>
      <c r="I113" s="10">
        <f t="shared" si="36"/>
        <v>-9.5923480606280975E-2</v>
      </c>
      <c r="J113" s="10">
        <f t="shared" si="36"/>
        <v>-9.6183904095912376E-2</v>
      </c>
      <c r="K113" s="10">
        <f t="shared" si="36"/>
        <v>8.8693724266188712E-2</v>
      </c>
      <c r="L113" s="10">
        <f t="shared" si="36"/>
        <v>0.18518061027789057</v>
      </c>
      <c r="M113" s="10">
        <f t="shared" si="36"/>
        <v>6.8692313826847817E-2</v>
      </c>
      <c r="N113" s="10">
        <f t="shared" si="36"/>
        <v>0.10539753591653001</v>
      </c>
      <c r="O113" s="10">
        <f t="shared" si="36"/>
        <v>-6.3913831261356968E-2</v>
      </c>
      <c r="P113" s="10">
        <f t="shared" si="36"/>
        <v>7.2839646122459634E-2</v>
      </c>
      <c r="Q113" s="10">
        <f t="shared" si="36"/>
        <v>-0.11288529662977187</v>
      </c>
      <c r="R113" s="10">
        <f t="shared" si="36"/>
        <v>0.16081416122416892</v>
      </c>
      <c r="S113" s="10">
        <f t="shared" si="36"/>
        <v>3.9569996017806641E-2</v>
      </c>
      <c r="T113" s="10">
        <f t="shared" si="36"/>
        <v>0.27022722300951063</v>
      </c>
      <c r="U113" s="10">
        <f t="shared" si="36"/>
        <v>-7.1118763911461214E-2</v>
      </c>
    </row>
    <row r="114" spans="2:21" x14ac:dyDescent="0.2">
      <c r="B114" s="4" t="str">
        <f t="shared" si="35"/>
        <v>Derivati</v>
      </c>
      <c r="C114" s="4" t="str">
        <f t="shared" si="35"/>
        <v>Derivatives</v>
      </c>
      <c r="D114" s="5"/>
      <c r="E114" s="10">
        <f t="shared" si="36"/>
        <v>-0.60787723589665188</v>
      </c>
      <c r="F114" s="10">
        <f t="shared" si="36"/>
        <v>1.1880695940347974</v>
      </c>
      <c r="G114" s="10">
        <f t="shared" si="36"/>
        <v>2.5638906831191388</v>
      </c>
      <c r="H114" s="10">
        <f t="shared" si="36"/>
        <v>-0.55847832608369585</v>
      </c>
      <c r="I114" s="10">
        <f t="shared" si="36"/>
        <v>0.13786855775899887</v>
      </c>
      <c r="J114" s="10">
        <f t="shared" si="36"/>
        <v>0.19918643561769933</v>
      </c>
      <c r="K114" s="10">
        <f t="shared" si="36"/>
        <v>-0.1639332358219483</v>
      </c>
      <c r="L114" s="10">
        <f t="shared" si="36"/>
        <v>-0.11818204377388453</v>
      </c>
      <c r="M114" s="10">
        <f t="shared" si="36"/>
        <v>2.7721433496081382</v>
      </c>
      <c r="N114" s="10">
        <f t="shared" si="36"/>
        <v>-0.47933529784773776</v>
      </c>
      <c r="O114" s="10">
        <f t="shared" si="36"/>
        <v>-0.25070745423935226</v>
      </c>
      <c r="P114" s="10">
        <f t="shared" si="36"/>
        <v>-0.12451477196672733</v>
      </c>
      <c r="Q114" s="10">
        <f t="shared" si="36"/>
        <v>-0.22512477202485615</v>
      </c>
      <c r="R114" s="10">
        <f t="shared" si="36"/>
        <v>0.26113060758530282</v>
      </c>
      <c r="S114" s="10">
        <f t="shared" si="36"/>
        <v>0.47660397179289471</v>
      </c>
      <c r="T114" s="10">
        <f t="shared" si="36"/>
        <v>0.16897251150399617</v>
      </c>
      <c r="U114" s="10">
        <f t="shared" si="36"/>
        <v>3.4348997112408872</v>
      </c>
    </row>
    <row r="115" spans="2:21" x14ac:dyDescent="0.2">
      <c r="B115" s="4" t="str">
        <f t="shared" si="35"/>
        <v>Quote di fondi comuni</v>
      </c>
      <c r="C115" s="4" t="str">
        <f t="shared" si="35"/>
        <v>Mutual fund shares</v>
      </c>
      <c r="D115" s="5"/>
      <c r="E115" s="10">
        <f t="shared" si="36"/>
        <v>-4.4954614880693078E-2</v>
      </c>
      <c r="F115" s="10">
        <f t="shared" si="36"/>
        <v>-0.11747493023901945</v>
      </c>
      <c r="G115" s="10">
        <f t="shared" si="36"/>
        <v>-0.29802204198546356</v>
      </c>
      <c r="H115" s="10">
        <f t="shared" si="36"/>
        <v>0.1872339723221319</v>
      </c>
      <c r="I115" s="10">
        <f t="shared" si="36"/>
        <v>9.2208459245798347E-2</v>
      </c>
      <c r="J115" s="10">
        <f t="shared" si="36"/>
        <v>-5.734939107308612E-2</v>
      </c>
      <c r="K115" s="10">
        <f t="shared" si="36"/>
        <v>0.48403459185289055</v>
      </c>
      <c r="L115" s="10">
        <f t="shared" si="36"/>
        <v>-3.2932208928734497E-2</v>
      </c>
      <c r="M115" s="10">
        <f t="shared" si="36"/>
        <v>0.17915445427808119</v>
      </c>
      <c r="N115" s="10">
        <f t="shared" si="36"/>
        <v>0.10650743636185278</v>
      </c>
      <c r="O115" s="10">
        <f t="shared" si="36"/>
        <v>5.6009823077757037E-2</v>
      </c>
      <c r="P115" s="10">
        <f t="shared" si="36"/>
        <v>0.10919700210811278</v>
      </c>
      <c r="Q115" s="10">
        <f t="shared" si="36"/>
        <v>-0.13155208437429344</v>
      </c>
      <c r="R115" s="10">
        <f t="shared" si="36"/>
        <v>0.11591196211709409</v>
      </c>
      <c r="S115" s="10">
        <f t="shared" si="36"/>
        <v>3.3784821617822258E-2</v>
      </c>
      <c r="T115" s="10">
        <f t="shared" si="36"/>
        <v>0.12942847154827275</v>
      </c>
      <c r="U115" s="10">
        <f t="shared" si="36"/>
        <v>-0.12326653033230328</v>
      </c>
    </row>
    <row r="116" spans="2:21" x14ac:dyDescent="0.2">
      <c r="B116" s="4" t="str">
        <f t="shared" si="35"/>
        <v>Riserve assicurative e garanzie standard</v>
      </c>
      <c r="C116" s="4" t="str">
        <f t="shared" si="35"/>
        <v>Insurance, pension and standardised guarantee schemes</v>
      </c>
      <c r="D116" s="5"/>
      <c r="E116" s="10">
        <f t="shared" si="36"/>
        <v>5.7684757004142773E-2</v>
      </c>
      <c r="F116" s="10">
        <f t="shared" si="36"/>
        <v>-4.5944346333096631E-3</v>
      </c>
      <c r="G116" s="10">
        <f t="shared" si="36"/>
        <v>-3.5126946283558724E-2</v>
      </c>
      <c r="H116" s="10">
        <f t="shared" si="36"/>
        <v>7.5373509339004663E-2</v>
      </c>
      <c r="I116" s="10">
        <f t="shared" si="36"/>
        <v>5.6575289998702205E-2</v>
      </c>
      <c r="J116" s="10">
        <f t="shared" si="36"/>
        <v>4.5537343967259059E-3</v>
      </c>
      <c r="K116" s="10">
        <f t="shared" si="36"/>
        <v>2.5228479009785865E-2</v>
      </c>
      <c r="L116" s="10">
        <f t="shared" si="36"/>
        <v>5.5945643617204777E-2</v>
      </c>
      <c r="M116" s="10">
        <f t="shared" si="36"/>
        <v>9.212391513709961E-2</v>
      </c>
      <c r="N116" s="10">
        <f t="shared" si="36"/>
        <v>6.9913332690585195E-2</v>
      </c>
      <c r="O116" s="10">
        <f t="shared" si="36"/>
        <v>6.3132462515271381E-2</v>
      </c>
      <c r="P116" s="10">
        <f t="shared" si="36"/>
        <v>5.6404884276688216E-2</v>
      </c>
      <c r="Q116" s="10">
        <f t="shared" si="36"/>
        <v>4.0919527294083213E-3</v>
      </c>
      <c r="R116" s="10">
        <f t="shared" si="36"/>
        <v>0.10139672980943026</v>
      </c>
      <c r="S116" s="10">
        <f t="shared" si="36"/>
        <v>5.9168527806300331E-2</v>
      </c>
      <c r="T116" s="10">
        <f t="shared" si="36"/>
        <v>2.4112994720318692E-2</v>
      </c>
      <c r="U116" s="10">
        <f t="shared" si="36"/>
        <v>-0.12046453051703399</v>
      </c>
    </row>
    <row r="117" spans="2:21" x14ac:dyDescent="0.2">
      <c r="B117" s="4" t="str">
        <f t="shared" si="35"/>
        <v>Altri conti attivi</v>
      </c>
      <c r="C117" s="4" t="str">
        <f t="shared" si="35"/>
        <v>Other accounts receivable</v>
      </c>
      <c r="D117" s="5"/>
      <c r="E117" s="10">
        <f t="shared" si="36"/>
        <v>5.2619540737142145E-3</v>
      </c>
      <c r="F117" s="10">
        <f t="shared" si="36"/>
        <v>4.4591309055461492E-2</v>
      </c>
      <c r="G117" s="10">
        <f t="shared" si="36"/>
        <v>2.2337601435837628E-2</v>
      </c>
      <c r="H117" s="10">
        <f t="shared" si="36"/>
        <v>-3.8396051742124682E-2</v>
      </c>
      <c r="I117" s="10">
        <f t="shared" si="36"/>
        <v>-5.658448203575972E-4</v>
      </c>
      <c r="J117" s="10">
        <f t="shared" si="36"/>
        <v>8.8229046549734846E-3</v>
      </c>
      <c r="K117" s="10">
        <f t="shared" si="36"/>
        <v>-1.1207376194830476E-2</v>
      </c>
      <c r="L117" s="10">
        <f t="shared" si="36"/>
        <v>0.13426798031018228</v>
      </c>
      <c r="M117" s="10">
        <f t="shared" si="36"/>
        <v>3.7331963204185081E-2</v>
      </c>
      <c r="N117" s="10">
        <f t="shared" si="36"/>
        <v>2.5084574155938233E-2</v>
      </c>
      <c r="O117" s="10">
        <f t="shared" si="36"/>
        <v>-1.6893409879342514E-2</v>
      </c>
      <c r="P117" s="10">
        <f t="shared" si="36"/>
        <v>-8.9104837269049497E-4</v>
      </c>
      <c r="Q117" s="10">
        <f t="shared" si="36"/>
        <v>3.4193577889964244E-2</v>
      </c>
      <c r="R117" s="10">
        <f t="shared" si="36"/>
        <v>6.931708500218603E-2</v>
      </c>
      <c r="S117" s="10">
        <f t="shared" si="36"/>
        <v>-2.2555296053803242E-2</v>
      </c>
      <c r="T117" s="10">
        <f t="shared" si="36"/>
        <v>0.17214285221997572</v>
      </c>
      <c r="U117" s="10">
        <f t="shared" si="36"/>
        <v>0.11293619559011847</v>
      </c>
    </row>
    <row r="118" spans="2:21" x14ac:dyDescent="0.2">
      <c r="B118" s="2" t="str">
        <f t="shared" si="35"/>
        <v>Totale attività finanziarie (b)</v>
      </c>
      <c r="C118" s="2" t="str">
        <f t="shared" si="35"/>
        <v>Financial assets (b)</v>
      </c>
      <c r="D118" s="8"/>
      <c r="E118" s="11">
        <f t="shared" si="36"/>
        <v>9.0982080495981332E-2</v>
      </c>
      <c r="F118" s="11">
        <f t="shared" si="36"/>
        <v>-4.738684906378654E-2</v>
      </c>
      <c r="G118" s="11">
        <f t="shared" si="36"/>
        <v>-4.5608996189891449E-2</v>
      </c>
      <c r="H118" s="11">
        <f t="shared" si="36"/>
        <v>-5.9377208509741042E-3</v>
      </c>
      <c r="I118" s="11">
        <f t="shared" si="36"/>
        <v>-1.6506271280474438E-2</v>
      </c>
      <c r="J118" s="11">
        <f t="shared" si="36"/>
        <v>-1.8598436259331663E-2</v>
      </c>
      <c r="K118" s="11">
        <f t="shared" si="36"/>
        <v>7.2861338464542236E-2</v>
      </c>
      <c r="L118" s="11">
        <f t="shared" si="36"/>
        <v>2.674222969581419E-2</v>
      </c>
      <c r="M118" s="11">
        <f t="shared" si="36"/>
        <v>3.4157403136812592E-2</v>
      </c>
      <c r="N118" s="11">
        <f t="shared" si="36"/>
        <v>2.961889004980045E-2</v>
      </c>
      <c r="O118" s="11">
        <f t="shared" si="36"/>
        <v>2.7394093781218931E-3</v>
      </c>
      <c r="P118" s="11">
        <f t="shared" si="36"/>
        <v>4.2475127021599279E-2</v>
      </c>
      <c r="Q118" s="11">
        <f t="shared" si="36"/>
        <v>-4.2539474453492487E-2</v>
      </c>
      <c r="R118" s="11">
        <f t="shared" si="36"/>
        <v>8.3926527517309335E-2</v>
      </c>
      <c r="S118" s="11">
        <f t="shared" si="36"/>
        <v>4.3798784465057805E-2</v>
      </c>
      <c r="T118" s="11">
        <f t="shared" si="36"/>
        <v>9.792271298833799E-2</v>
      </c>
      <c r="U118" s="11">
        <f t="shared" si="36"/>
        <v>-5.190840301254751E-2</v>
      </c>
    </row>
    <row r="119" spans="2:21" x14ac:dyDescent="0.2">
      <c r="B119" s="2" t="str">
        <f t="shared" si="35"/>
        <v>Ricchezza lorda (a+b)</v>
      </c>
      <c r="C119" s="2" t="str">
        <f t="shared" si="35"/>
        <v>Gross wealth (a+b)</v>
      </c>
      <c r="D119" s="8"/>
      <c r="E119" s="11">
        <f t="shared" si="36"/>
        <v>9.9131350256445483E-2</v>
      </c>
      <c r="F119" s="11">
        <f t="shared" si="36"/>
        <v>2.2082789462175567E-2</v>
      </c>
      <c r="G119" s="11">
        <f t="shared" si="36"/>
        <v>1.3898037458449641E-2</v>
      </c>
      <c r="H119" s="11">
        <f t="shared" si="36"/>
        <v>5.9560748827123255E-3</v>
      </c>
      <c r="I119" s="11">
        <f t="shared" si="36"/>
        <v>5.8228363060737198E-3</v>
      </c>
      <c r="J119" s="11">
        <f t="shared" si="36"/>
        <v>6.0050124351913592E-3</v>
      </c>
      <c r="K119" s="11">
        <f t="shared" si="36"/>
        <v>1.9427675335324857E-2</v>
      </c>
      <c r="L119" s="11">
        <f t="shared" si="36"/>
        <v>-3.4041033273083388E-3</v>
      </c>
      <c r="M119" s="11">
        <f t="shared" si="36"/>
        <v>1.9260282650985783E-3</v>
      </c>
      <c r="N119" s="11">
        <f t="shared" si="36"/>
        <v>-5.670899032439447E-5</v>
      </c>
      <c r="O119" s="11">
        <f t="shared" si="36"/>
        <v>-6.1456406522583107E-3</v>
      </c>
      <c r="P119" s="11">
        <f t="shared" si="36"/>
        <v>1.3688443069645562E-2</v>
      </c>
      <c r="Q119" s="11">
        <f t="shared" si="36"/>
        <v>-2.0748137420574242E-2</v>
      </c>
      <c r="R119" s="11">
        <f t="shared" si="36"/>
        <v>3.3046173595357775E-2</v>
      </c>
      <c r="S119" s="11">
        <f t="shared" si="36"/>
        <v>1.5598000234077647E-2</v>
      </c>
      <c r="T119" s="11">
        <f t="shared" si="36"/>
        <v>4.486021888890912E-2</v>
      </c>
      <c r="U119" s="11">
        <f t="shared" si="36"/>
        <v>-1.2911680671074843E-2</v>
      </c>
    </row>
    <row r="120" spans="2:21" x14ac:dyDescent="0.2">
      <c r="B120" s="4" t="str">
        <f t="shared" si="35"/>
        <v>Oro monetario e DSP</v>
      </c>
      <c r="C120" s="4" t="str">
        <f t="shared" si="35"/>
        <v>Monetary gold and SDRs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2:21" x14ac:dyDescent="0.2">
      <c r="B121" s="4" t="str">
        <f t="shared" si="35"/>
        <v>Biglietti e depositi</v>
      </c>
      <c r="C121" s="4" t="str">
        <f t="shared" si="35"/>
        <v>Currency and deposits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4" t="str">
        <f t="shared" si="35"/>
        <v>Titoli</v>
      </c>
      <c r="C122" s="4" t="str">
        <f t="shared" si="35"/>
        <v>Debt securities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2:21" x14ac:dyDescent="0.2">
      <c r="B123" s="4" t="str">
        <f t="shared" si="35"/>
        <v>Prestiti</v>
      </c>
      <c r="C123" s="4" t="str">
        <f t="shared" si="35"/>
        <v>Loans</v>
      </c>
      <c r="D123" s="5"/>
      <c r="E123" s="10">
        <f t="shared" ref="E123:U123" si="37">(E35/D35)-1</f>
        <v>0.12732578868267419</v>
      </c>
      <c r="F123" s="10">
        <f t="shared" si="37"/>
        <v>0.11007896081476654</v>
      </c>
      <c r="G123" s="10">
        <f t="shared" si="37"/>
        <v>3.7716931170751256E-2</v>
      </c>
      <c r="H123" s="10">
        <f t="shared" si="37"/>
        <v>4.6874310114623619E-2</v>
      </c>
      <c r="I123" s="10">
        <f t="shared" si="37"/>
        <v>4.7667675178235003E-2</v>
      </c>
      <c r="J123" s="10">
        <f t="shared" si="37"/>
        <v>2.4930787717989178E-2</v>
      </c>
      <c r="K123" s="10">
        <f t="shared" si="37"/>
        <v>-1.1321852123166276E-2</v>
      </c>
      <c r="L123" s="10">
        <f t="shared" si="37"/>
        <v>-1.6870359766394838E-2</v>
      </c>
      <c r="M123" s="10">
        <f t="shared" si="37"/>
        <v>-7.3334170183250169E-3</v>
      </c>
      <c r="N123" s="10">
        <f t="shared" si="37"/>
        <v>-1.9220210500381363E-5</v>
      </c>
      <c r="O123" s="10">
        <f t="shared" si="37"/>
        <v>8.2207618913692215E-3</v>
      </c>
      <c r="P123" s="10">
        <f t="shared" si="37"/>
        <v>1.3825624372224565E-2</v>
      </c>
      <c r="Q123" s="10">
        <f t="shared" si="37"/>
        <v>1.9985520584709038E-2</v>
      </c>
      <c r="R123" s="10">
        <f t="shared" si="37"/>
        <v>2.198851115929501E-2</v>
      </c>
      <c r="S123" s="10">
        <f t="shared" si="37"/>
        <v>1.063130245710231E-2</v>
      </c>
      <c r="T123" s="10">
        <f t="shared" si="37"/>
        <v>3.7422325839920001E-2</v>
      </c>
      <c r="U123" s="10">
        <f t="shared" si="37"/>
        <v>2.9661614690540627E-2</v>
      </c>
    </row>
    <row r="124" spans="2:21" x14ac:dyDescent="0.2">
      <c r="B124" s="4" t="str">
        <f t="shared" ref="B124:C132" si="38">B36</f>
        <v>Azioni e altre partecipazioni</v>
      </c>
      <c r="C124" s="4" t="str">
        <f t="shared" si="38"/>
        <v>Shares and other equity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2:21" x14ac:dyDescent="0.2">
      <c r="B125" s="4" t="str">
        <f t="shared" si="38"/>
        <v>Derivati</v>
      </c>
      <c r="C125" s="4" t="str">
        <f t="shared" si="38"/>
        <v>Derivatives</v>
      </c>
      <c r="D125" s="5"/>
      <c r="E125" s="10"/>
      <c r="F125" s="10"/>
      <c r="G125" s="10"/>
      <c r="H125" s="10">
        <f t="shared" ref="H125:U125" si="39">(H37/G37)-1</f>
        <v>-0.35093167701863359</v>
      </c>
      <c r="I125" s="10">
        <f t="shared" si="39"/>
        <v>-0.57416267942583732</v>
      </c>
      <c r="J125" s="10">
        <f t="shared" si="39"/>
        <v>8.98876404494382E-2</v>
      </c>
      <c r="K125" s="10">
        <f t="shared" si="39"/>
        <v>0.60824742268041243</v>
      </c>
      <c r="L125" s="10">
        <f t="shared" si="39"/>
        <v>-0.10256410256410253</v>
      </c>
      <c r="M125" s="10">
        <f t="shared" si="39"/>
        <v>-0.50714285714285712</v>
      </c>
      <c r="N125" s="10">
        <f t="shared" si="39"/>
        <v>-1.0434782608695681E-2</v>
      </c>
      <c r="O125" s="10">
        <f t="shared" si="39"/>
        <v>-1.9039250146455355E-3</v>
      </c>
      <c r="P125" s="10">
        <f t="shared" si="39"/>
        <v>-0.617461482024945</v>
      </c>
      <c r="Q125" s="10">
        <f t="shared" si="39"/>
        <v>0.31377061756808589</v>
      </c>
      <c r="R125" s="10">
        <f t="shared" si="39"/>
        <v>0.18832116788321174</v>
      </c>
      <c r="S125" s="10">
        <f t="shared" si="39"/>
        <v>-0.33734643734643743</v>
      </c>
      <c r="T125" s="10">
        <f t="shared" si="39"/>
        <v>0.11383018168335179</v>
      </c>
      <c r="U125" s="10">
        <f t="shared" si="39"/>
        <v>8.0126498002663116</v>
      </c>
    </row>
    <row r="126" spans="2:21" x14ac:dyDescent="0.2">
      <c r="B126" s="4" t="str">
        <f t="shared" si="38"/>
        <v>Quote di fondi comuni</v>
      </c>
      <c r="C126" s="4" t="str">
        <f t="shared" si="38"/>
        <v>Mutual fund shares</v>
      </c>
      <c r="D126" s="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2:21" x14ac:dyDescent="0.2">
      <c r="B127" s="4" t="str">
        <f t="shared" si="38"/>
        <v>Riserve assicurative e garanzie standard</v>
      </c>
      <c r="C127" s="4" t="str">
        <f t="shared" si="38"/>
        <v>Insurance, pension and standardised guarantee schemes</v>
      </c>
      <c r="D127" s="5"/>
      <c r="E127" s="10">
        <f t="shared" ref="E127:U130" si="40">(E39/D39)-1</f>
        <v>1.7631139894071168E-2</v>
      </c>
      <c r="F127" s="10">
        <f t="shared" si="40"/>
        <v>1.139886508533694E-2</v>
      </c>
      <c r="G127" s="10">
        <f t="shared" si="40"/>
        <v>1.2289526865205458E-2</v>
      </c>
      <c r="H127" s="10">
        <f t="shared" si="40"/>
        <v>9.23849348597372E-3</v>
      </c>
      <c r="I127" s="10">
        <f t="shared" si="40"/>
        <v>9.4473200417559688E-3</v>
      </c>
      <c r="J127" s="10">
        <f t="shared" si="40"/>
        <v>9.6786175795084972E-3</v>
      </c>
      <c r="K127" s="10">
        <f t="shared" si="40"/>
        <v>8.348028742550806E-3</v>
      </c>
      <c r="L127" s="10">
        <f t="shared" si="40"/>
        <v>9.6492194694983713E-3</v>
      </c>
      <c r="M127" s="10">
        <f t="shared" si="40"/>
        <v>1.0235605543513548E-2</v>
      </c>
      <c r="N127" s="10">
        <f t="shared" si="40"/>
        <v>1.1727253745863919E-2</v>
      </c>
      <c r="O127" s="10">
        <f t="shared" si="40"/>
        <v>1.3389495442868604E-2</v>
      </c>
      <c r="P127" s="10">
        <f t="shared" si="40"/>
        <v>1.419533988830457E-2</v>
      </c>
      <c r="Q127" s="10">
        <f t="shared" si="40"/>
        <v>1.4238902404032805E-2</v>
      </c>
      <c r="R127" s="10">
        <f t="shared" si="40"/>
        <v>1.3508227280037532E-2</v>
      </c>
      <c r="S127" s="10">
        <f t="shared" si="40"/>
        <v>1.0762052844559777E-2</v>
      </c>
      <c r="T127" s="10">
        <f t="shared" si="40"/>
        <v>1.1605995118228352E-2</v>
      </c>
      <c r="U127" s="10">
        <f t="shared" si="40"/>
        <v>1.1933803753975125E-2</v>
      </c>
    </row>
    <row r="128" spans="2:21" x14ac:dyDescent="0.2">
      <c r="B128" s="4" t="str">
        <f t="shared" si="38"/>
        <v>Altri conti passivi</v>
      </c>
      <c r="C128" s="4" t="str">
        <f t="shared" si="38"/>
        <v>Other accounts payable</v>
      </c>
      <c r="D128" s="5"/>
      <c r="E128" s="10">
        <f t="shared" si="40"/>
        <v>6.9206449929939851E-2</v>
      </c>
      <c r="F128" s="10">
        <f t="shared" si="40"/>
        <v>5.0402694871551912E-2</v>
      </c>
      <c r="G128" s="10">
        <f t="shared" si="40"/>
        <v>2.6510089405964221E-2</v>
      </c>
      <c r="H128" s="10">
        <f t="shared" si="40"/>
        <v>-1.9902320717788635E-2</v>
      </c>
      <c r="I128" s="10">
        <f t="shared" si="40"/>
        <v>2.1795510674057939E-2</v>
      </c>
      <c r="J128" s="10">
        <f t="shared" si="40"/>
        <v>-1.7882576466197175E-3</v>
      </c>
      <c r="K128" s="10">
        <f t="shared" si="40"/>
        <v>-4.4475235474491503E-3</v>
      </c>
      <c r="L128" s="10">
        <f t="shared" si="40"/>
        <v>4.8188389720311697E-3</v>
      </c>
      <c r="M128" s="10">
        <f t="shared" si="40"/>
        <v>2.873741234093341E-3</v>
      </c>
      <c r="N128" s="10">
        <f t="shared" si="40"/>
        <v>3.9238965009880111E-4</v>
      </c>
      <c r="O128" s="10">
        <f t="shared" si="40"/>
        <v>1.8030104308309092E-2</v>
      </c>
      <c r="P128" s="10">
        <f t="shared" si="40"/>
        <v>1.8562302349169002E-2</v>
      </c>
      <c r="Q128" s="10">
        <f t="shared" si="40"/>
        <v>2.39152455165903E-3</v>
      </c>
      <c r="R128" s="10">
        <f t="shared" si="40"/>
        <v>3.5944687739476233E-2</v>
      </c>
      <c r="S128" s="10">
        <f t="shared" si="40"/>
        <v>-2.6233664682564717E-2</v>
      </c>
      <c r="T128" s="10">
        <f t="shared" si="40"/>
        <v>4.3606373750762817E-2</v>
      </c>
      <c r="U128" s="10">
        <f t="shared" si="40"/>
        <v>2.1340682192368954E-2</v>
      </c>
    </row>
    <row r="129" spans="2:21" x14ac:dyDescent="0.2">
      <c r="B129" s="2" t="str">
        <f t="shared" si="38"/>
        <v>Totale passività finanziarie (c)</v>
      </c>
      <c r="C129" s="2" t="str">
        <f t="shared" si="38"/>
        <v>Financial liabilities (c)</v>
      </c>
      <c r="D129" s="8"/>
      <c r="E129" s="11">
        <f t="shared" si="40"/>
        <v>0.1090786796413914</v>
      </c>
      <c r="F129" s="11">
        <f t="shared" si="40"/>
        <v>9.2883289127504209E-2</v>
      </c>
      <c r="G129" s="11">
        <f t="shared" si="40"/>
        <v>3.4754784588073795E-2</v>
      </c>
      <c r="H129" s="11">
        <f t="shared" si="40"/>
        <v>3.151551162202515E-2</v>
      </c>
      <c r="I129" s="11">
        <f t="shared" si="40"/>
        <v>4.0981032560942321E-2</v>
      </c>
      <c r="J129" s="11">
        <f t="shared" si="40"/>
        <v>1.9245154266244624E-2</v>
      </c>
      <c r="K129" s="11">
        <f t="shared" si="40"/>
        <v>-9.2304834906883348E-3</v>
      </c>
      <c r="L129" s="11">
        <f t="shared" si="40"/>
        <v>-1.1786922348834161E-2</v>
      </c>
      <c r="M129" s="11">
        <f t="shared" si="40"/>
        <v>-4.7703008348479736E-3</v>
      </c>
      <c r="N129" s="11">
        <f t="shared" si="40"/>
        <v>5.2446181333598574E-4</v>
      </c>
      <c r="O129" s="11">
        <f t="shared" si="40"/>
        <v>1.0319965533814424E-2</v>
      </c>
      <c r="P129" s="11">
        <f t="shared" si="40"/>
        <v>1.4714392714771707E-2</v>
      </c>
      <c r="Q129" s="11">
        <f t="shared" si="40"/>
        <v>1.6328906436066326E-2</v>
      </c>
      <c r="R129" s="11">
        <f t="shared" si="40"/>
        <v>2.4341747455916662E-2</v>
      </c>
      <c r="S129" s="11">
        <f t="shared" si="40"/>
        <v>3.4442079302337003E-3</v>
      </c>
      <c r="T129" s="11">
        <f t="shared" si="40"/>
        <v>3.7562386984222318E-2</v>
      </c>
      <c r="U129" s="11">
        <f t="shared" si="40"/>
        <v>2.7629374348123292E-2</v>
      </c>
    </row>
    <row r="130" spans="2:21" x14ac:dyDescent="0.2">
      <c r="B130" s="2" t="str">
        <f>B42</f>
        <v>Ricchezza netta (a+b-c)</v>
      </c>
      <c r="C130" s="2" t="str">
        <f t="shared" si="38"/>
        <v>Net wealth (a+b-c)</v>
      </c>
      <c r="D130" s="8"/>
      <c r="E130" s="11">
        <f t="shared" si="40"/>
        <v>9.8333870514604627E-2</v>
      </c>
      <c r="F130" s="11">
        <f t="shared" si="40"/>
        <v>1.6351168485395196E-2</v>
      </c>
      <c r="G130" s="11">
        <f t="shared" si="40"/>
        <v>1.2082447755195735E-2</v>
      </c>
      <c r="H130" s="11">
        <f t="shared" si="40"/>
        <v>3.6812709814715294E-3</v>
      </c>
      <c r="I130" s="11">
        <f t="shared" si="40"/>
        <v>2.6069608987289161E-3</v>
      </c>
      <c r="J130" s="11">
        <f t="shared" si="40"/>
        <v>4.7476011124829576E-3</v>
      </c>
      <c r="K130" s="11">
        <f t="shared" si="40"/>
        <v>2.2188600861556607E-2</v>
      </c>
      <c r="L130" s="11">
        <f t="shared" si="40"/>
        <v>-2.6213262499036327E-3</v>
      </c>
      <c r="M130" s="11">
        <f t="shared" si="40"/>
        <v>2.5455767765332205E-3</v>
      </c>
      <c r="N130" s="11">
        <f t="shared" si="40"/>
        <v>-1.1008689468072763E-4</v>
      </c>
      <c r="O130" s="11">
        <f t="shared" si="40"/>
        <v>-7.6588916838108423E-3</v>
      </c>
      <c r="P130" s="11">
        <f t="shared" si="40"/>
        <v>1.3592446159858884E-2</v>
      </c>
      <c r="Q130" s="11">
        <f t="shared" si="40"/>
        <v>-2.4221233223882144E-2</v>
      </c>
      <c r="R130" s="11">
        <f t="shared" si="40"/>
        <v>3.3895421964410755E-2</v>
      </c>
      <c r="S130" s="11">
        <f t="shared" si="40"/>
        <v>1.677282920639489E-2</v>
      </c>
      <c r="T130" s="11">
        <f t="shared" si="40"/>
        <v>4.555640602082689E-2</v>
      </c>
      <c r="U130" s="11">
        <f t="shared" si="40"/>
        <v>-1.6749583145506342E-2</v>
      </c>
    </row>
    <row r="131" spans="2:21" x14ac:dyDescent="0.2">
      <c r="B131" s="15" t="str">
        <f t="shared" ref="B131:B132" si="41">B43</f>
        <v>Per memoria</v>
      </c>
      <c r="C131" s="15" t="str">
        <f t="shared" si="38"/>
        <v>Memorandum items</v>
      </c>
      <c r="D131" s="16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2:21" x14ac:dyDescent="0.2">
      <c r="B132" s="17" t="str">
        <f t="shared" si="41"/>
        <v>Beni di consumo durevoli</v>
      </c>
      <c r="C132" s="17" t="str">
        <f t="shared" si="38"/>
        <v>Consumer durables</v>
      </c>
      <c r="D132" s="18"/>
      <c r="E132" s="26">
        <f t="shared" ref="E132:U132" si="42">(E44/D44)-1</f>
        <v>4.8798908387014839E-2</v>
      </c>
      <c r="F132" s="26">
        <f t="shared" si="42"/>
        <v>3.1924072307848883E-2</v>
      </c>
      <c r="G132" s="26">
        <f t="shared" si="42"/>
        <v>3.0053815277909512E-2</v>
      </c>
      <c r="H132" s="26">
        <f t="shared" si="42"/>
        <v>-1.6924705993835998E-3</v>
      </c>
      <c r="I132" s="26">
        <f t="shared" si="42"/>
        <v>2.9032144130382243E-2</v>
      </c>
      <c r="J132" s="26">
        <f t="shared" si="42"/>
        <v>3.2649141502197221E-2</v>
      </c>
      <c r="K132" s="26">
        <f t="shared" si="42"/>
        <v>-4.2516837515915729E-3</v>
      </c>
      <c r="L132" s="26">
        <f t="shared" si="42"/>
        <v>-3.3948861043380796E-2</v>
      </c>
      <c r="M132" s="26">
        <f t="shared" si="42"/>
        <v>-3.1160569704835717E-2</v>
      </c>
      <c r="N132" s="26">
        <f t="shared" si="42"/>
        <v>-7.7744210513800427E-3</v>
      </c>
      <c r="O132" s="26">
        <f t="shared" si="42"/>
        <v>3.3708382615416088E-3</v>
      </c>
      <c r="P132" s="26">
        <f t="shared" si="42"/>
        <v>7.729531332327122E-3</v>
      </c>
      <c r="Q132" s="26">
        <f t="shared" si="42"/>
        <v>9.0038532663154758E-3</v>
      </c>
      <c r="R132" s="26">
        <f t="shared" si="42"/>
        <v>1.44252144542798E-2</v>
      </c>
      <c r="S132" s="26">
        <f t="shared" si="42"/>
        <v>8.8351427552788575E-3</v>
      </c>
      <c r="T132" s="26">
        <f t="shared" si="42"/>
        <v>2.6510694125264189E-2</v>
      </c>
      <c r="U132" s="26">
        <f t="shared" si="42"/>
        <v>3.8540966348574957E-2</v>
      </c>
    </row>
    <row r="133" spans="2:21" ht="18" x14ac:dyDescent="0.25">
      <c r="B133" s="19"/>
    </row>
    <row r="134" spans="2:21" x14ac:dyDescent="0.2">
      <c r="B134" s="20" t="s">
        <v>76</v>
      </c>
    </row>
    <row r="135" spans="2:21" x14ac:dyDescent="0.2">
      <c r="B135" s="20" t="s">
        <v>175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8"/>
  <sheetViews>
    <sheetView workbookViewId="0"/>
  </sheetViews>
  <sheetFormatPr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38"/>
      <c r="B2" s="23" t="s">
        <v>188</v>
      </c>
      <c r="C2" s="31"/>
      <c r="D2" s="31"/>
      <c r="E2" s="31"/>
      <c r="F2" s="31"/>
      <c r="G2" s="31"/>
      <c r="H2" s="39"/>
    </row>
    <row r="3" spans="1:31" ht="15.75" x14ac:dyDescent="0.2">
      <c r="A3" s="38"/>
      <c r="B3" s="57" t="s">
        <v>201</v>
      </c>
      <c r="C3" s="31"/>
      <c r="D3" s="31"/>
      <c r="E3" s="31"/>
      <c r="F3" s="31"/>
      <c r="G3" s="31"/>
      <c r="H3" s="39"/>
    </row>
    <row r="4" spans="1:31" x14ac:dyDescent="0.2">
      <c r="C4" s="40"/>
      <c r="R4" s="40"/>
    </row>
    <row r="5" spans="1:31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180</v>
      </c>
    </row>
    <row r="6" spans="1:31" x14ac:dyDescent="0.2">
      <c r="B6" s="1" t="s">
        <v>32</v>
      </c>
      <c r="C6" s="1" t="s">
        <v>89</v>
      </c>
      <c r="D6" s="53">
        <v>144.1458924092307</v>
      </c>
      <c r="E6" s="53">
        <v>157.72253582625996</v>
      </c>
      <c r="F6" s="53">
        <v>159.32310564672321</v>
      </c>
      <c r="G6" s="53">
        <v>160.0187299024509</v>
      </c>
      <c r="H6" s="53">
        <v>159.70477084400267</v>
      </c>
      <c r="I6" s="53">
        <v>159.42655041675442</v>
      </c>
      <c r="J6" s="53">
        <v>159.65128026148321</v>
      </c>
      <c r="K6" s="53">
        <v>162.77777266444261</v>
      </c>
      <c r="L6" s="53">
        <v>162.05104673064551</v>
      </c>
      <c r="M6" s="53">
        <v>162.45778331484877</v>
      </c>
      <c r="N6" s="53">
        <v>162.71166967736798</v>
      </c>
      <c r="O6" s="53">
        <v>161.79333296736931</v>
      </c>
      <c r="P6" s="53">
        <v>164.36848120822035</v>
      </c>
      <c r="Q6" s="53">
        <v>160.73143466962381</v>
      </c>
      <c r="R6" s="53">
        <v>166.61070483231794</v>
      </c>
      <c r="S6" s="53">
        <v>170.24739539257962</v>
      </c>
      <c r="T6" s="53">
        <v>178.93183000412631</v>
      </c>
      <c r="U6" s="53">
        <v>176.28876515114288</v>
      </c>
      <c r="V6" s="43"/>
      <c r="W6" s="43"/>
      <c r="X6" s="43"/>
      <c r="Y6" s="43"/>
      <c r="Z6" s="43"/>
      <c r="AA6" s="43"/>
      <c r="AB6" s="43"/>
      <c r="AC6" s="43"/>
      <c r="AD6" s="43"/>
      <c r="AE6" s="43"/>
    </row>
    <row r="7" spans="1:31" x14ac:dyDescent="0.2">
      <c r="B7" s="1" t="s">
        <v>35</v>
      </c>
      <c r="C7" s="1" t="s">
        <v>35</v>
      </c>
      <c r="D7" s="53">
        <v>96.275048743283918</v>
      </c>
      <c r="E7" s="53">
        <v>112.91895320592329</v>
      </c>
      <c r="F7" s="53">
        <v>115.801828049942</v>
      </c>
      <c r="G7" s="53">
        <v>103.90871044864301</v>
      </c>
      <c r="H7" s="53">
        <v>112.26655359699141</v>
      </c>
      <c r="I7" s="53">
        <v>141.19622231371247</v>
      </c>
      <c r="J7" s="53">
        <v>146.17640575611142</v>
      </c>
      <c r="K7" s="53">
        <v>167.55535066537229</v>
      </c>
      <c r="L7" s="53">
        <v>166.79631495669321</v>
      </c>
      <c r="M7" s="53">
        <v>167.28591200304618</v>
      </c>
      <c r="N7" s="53">
        <v>182.01860809273694</v>
      </c>
      <c r="O7" s="53">
        <v>188.71748833698533</v>
      </c>
      <c r="P7" s="53">
        <v>199.1879980332059</v>
      </c>
      <c r="Q7" s="53">
        <v>190.15112178913688</v>
      </c>
      <c r="R7" s="53">
        <v>211.4437499175672</v>
      </c>
      <c r="S7" s="53">
        <v>226.44194420648751</v>
      </c>
      <c r="T7" s="53">
        <v>272.10036226804129</v>
      </c>
      <c r="U7" s="53">
        <v>271.62779449360278</v>
      </c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 x14ac:dyDescent="0.2">
      <c r="B8" s="1" t="s">
        <v>31</v>
      </c>
      <c r="C8" s="1" t="s">
        <v>90</v>
      </c>
      <c r="D8" s="53">
        <v>124.49784701114488</v>
      </c>
      <c r="E8" s="53">
        <v>137.55634334224177</v>
      </c>
      <c r="F8" s="53">
        <v>145.44041685545989</v>
      </c>
      <c r="G8" s="53">
        <v>135.4152670095244</v>
      </c>
      <c r="H8" s="53">
        <v>137.42858467816731</v>
      </c>
      <c r="I8" s="53">
        <v>147.76588577317685</v>
      </c>
      <c r="J8" s="53">
        <v>151.45591611816928</v>
      </c>
      <c r="K8" s="53">
        <v>153.13137652130203</v>
      </c>
      <c r="L8" s="53">
        <v>153.80010910578716</v>
      </c>
      <c r="M8" s="53">
        <v>153.46573772469537</v>
      </c>
      <c r="N8" s="53">
        <v>156.91853531788348</v>
      </c>
      <c r="O8" s="53">
        <v>163.22145411560504</v>
      </c>
      <c r="P8" s="53">
        <v>170.20139457961471</v>
      </c>
      <c r="Q8" s="53">
        <v>172.4351139379383</v>
      </c>
      <c r="R8" s="53">
        <v>185.05351555581794</v>
      </c>
      <c r="S8" s="53">
        <v>196.4404870444987</v>
      </c>
      <c r="T8" s="53">
        <v>214.22448560876956</v>
      </c>
      <c r="U8" s="53">
        <v>213.36917211965414</v>
      </c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 x14ac:dyDescent="0.2">
      <c r="B9" s="1" t="s">
        <v>30</v>
      </c>
      <c r="C9" s="1" t="s">
        <v>91</v>
      </c>
      <c r="D9" s="53">
        <v>94.397137833950111</v>
      </c>
      <c r="E9" s="53">
        <v>96.733199462875589</v>
      </c>
      <c r="F9" s="53">
        <v>103.18535163966811</v>
      </c>
      <c r="G9" s="53">
        <v>103.36324352434252</v>
      </c>
      <c r="H9" s="53">
        <v>107.14876433532547</v>
      </c>
      <c r="I9" s="53">
        <v>111.36408250709979</v>
      </c>
      <c r="J9" s="53">
        <v>114.66077857365306</v>
      </c>
      <c r="K9" s="53">
        <v>119.91327431427648</v>
      </c>
      <c r="L9" s="53">
        <v>125.37135133794608</v>
      </c>
      <c r="M9" s="53">
        <v>131.09101910277465</v>
      </c>
      <c r="N9" s="53">
        <v>136.85069839754183</v>
      </c>
      <c r="O9" s="53">
        <v>142.10208988573024</v>
      </c>
      <c r="P9" s="53">
        <v>149.98429655080633</v>
      </c>
      <c r="Q9" s="53">
        <v>156.56529081128025</v>
      </c>
      <c r="R9" s="53">
        <v>168.20568519610558</v>
      </c>
      <c r="S9" s="53">
        <v>179.00007214920456</v>
      </c>
      <c r="T9" s="53">
        <v>200.14458627818644</v>
      </c>
      <c r="U9" s="53">
        <v>211.21359698322155</v>
      </c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 x14ac:dyDescent="0.2">
      <c r="B10" s="1" t="s">
        <v>37</v>
      </c>
      <c r="C10" s="1" t="s">
        <v>92</v>
      </c>
      <c r="D10" s="53">
        <v>151.65268971271647</v>
      </c>
      <c r="E10" s="53">
        <v>160.86724878790329</v>
      </c>
      <c r="F10" s="53">
        <v>169.3104410346192</v>
      </c>
      <c r="G10" s="53">
        <v>128.21026709031321</v>
      </c>
      <c r="H10" s="53">
        <v>122.95827934234447</v>
      </c>
      <c r="I10" s="53">
        <v>132.60199686719298</v>
      </c>
      <c r="J10" s="53">
        <v>135.96063281838175</v>
      </c>
      <c r="K10" s="53">
        <v>148.94131858136799</v>
      </c>
      <c r="L10" s="53">
        <v>146.9090132614879</v>
      </c>
      <c r="M10" s="53">
        <v>170.89954337660052</v>
      </c>
      <c r="N10" s="53">
        <v>197.88106694344046</v>
      </c>
      <c r="O10" s="53">
        <v>188.18165345415315</v>
      </c>
      <c r="P10" s="53">
        <v>182.10169134620298</v>
      </c>
      <c r="Q10" s="53">
        <v>176.80194131295875</v>
      </c>
      <c r="R10" s="53">
        <v>185.83963785177627</v>
      </c>
      <c r="S10" s="53">
        <v>194.87123980155638</v>
      </c>
      <c r="T10" s="53">
        <v>211.90492946408514</v>
      </c>
      <c r="U10" s="53">
        <v>205.44692218867098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x14ac:dyDescent="0.2">
      <c r="B11" s="1" t="s">
        <v>161</v>
      </c>
      <c r="C11" s="1" t="s">
        <v>160</v>
      </c>
      <c r="D11" s="53"/>
      <c r="E11" s="53"/>
      <c r="F11" s="53"/>
      <c r="G11" s="53"/>
      <c r="H11" s="53"/>
      <c r="I11" s="53"/>
      <c r="J11" s="53"/>
      <c r="K11" s="53">
        <v>113.147252312734</v>
      </c>
      <c r="L11" s="53">
        <v>114.42931330204239</v>
      </c>
      <c r="M11" s="53">
        <v>118.57945139871872</v>
      </c>
      <c r="N11" s="53">
        <v>128.97446202984611</v>
      </c>
      <c r="O11" s="53">
        <v>133.75577724925583</v>
      </c>
      <c r="P11" s="53">
        <v>140.88697174463925</v>
      </c>
      <c r="Q11" s="53">
        <v>147.11085969355011</v>
      </c>
      <c r="R11" s="53">
        <v>152.35411224345222</v>
      </c>
      <c r="S11" s="53">
        <v>156.96518139415863</v>
      </c>
      <c r="T11" s="53">
        <v>167.16684401491648</v>
      </c>
      <c r="U11" s="5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x14ac:dyDescent="0.2">
      <c r="B12" s="32" t="s">
        <v>36</v>
      </c>
      <c r="C12" s="32" t="s">
        <v>93</v>
      </c>
      <c r="D12" s="55">
        <v>188.31045932910575</v>
      </c>
      <c r="E12" s="55">
        <v>198.49950586700263</v>
      </c>
      <c r="F12" s="55">
        <v>183.94284363242465</v>
      </c>
      <c r="G12" s="55">
        <v>147.21841853371774</v>
      </c>
      <c r="H12" s="55">
        <v>152.33540369435619</v>
      </c>
      <c r="I12" s="55">
        <v>170.56296174857266</v>
      </c>
      <c r="J12" s="55">
        <v>163.94220592473141</v>
      </c>
      <c r="K12" s="55">
        <v>190.19566538240051</v>
      </c>
      <c r="L12" s="55">
        <v>205.46771304491656</v>
      </c>
      <c r="M12" s="55">
        <v>219.54289379747871</v>
      </c>
      <c r="N12" s="55">
        <v>271.03729841122833</v>
      </c>
      <c r="O12" s="55">
        <v>284.13513188533284</v>
      </c>
      <c r="P12" s="55">
        <v>302.03303466636481</v>
      </c>
      <c r="Q12" s="55">
        <v>289.53226195082942</v>
      </c>
      <c r="R12" s="55">
        <v>339.46707994089189</v>
      </c>
      <c r="S12" s="55">
        <v>371.71681710683328</v>
      </c>
      <c r="T12" s="55">
        <v>409.80682386102035</v>
      </c>
      <c r="U12" s="55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x14ac:dyDescent="0.2">
      <c r="A13" s="38"/>
      <c r="C13" s="31"/>
      <c r="D13" s="31"/>
      <c r="E13" s="31"/>
      <c r="F13" s="31"/>
      <c r="G13" s="31"/>
      <c r="H13" s="39"/>
    </row>
    <row r="14" spans="1:31" x14ac:dyDescent="0.2">
      <c r="A14" s="38"/>
      <c r="B14" s="20" t="s">
        <v>195</v>
      </c>
      <c r="C14" s="31"/>
      <c r="D14" s="31"/>
      <c r="E14" s="31"/>
      <c r="F14" s="31"/>
      <c r="G14" s="31"/>
      <c r="H14" s="39"/>
    </row>
    <row r="15" spans="1:31" x14ac:dyDescent="0.2">
      <c r="A15" s="38"/>
      <c r="B15" s="20" t="s">
        <v>196</v>
      </c>
      <c r="C15" s="31"/>
      <c r="D15" s="31"/>
      <c r="E15" s="31"/>
      <c r="F15" s="31"/>
      <c r="G15" s="31"/>
      <c r="H15" s="39"/>
    </row>
    <row r="16" spans="1:31" x14ac:dyDescent="0.2">
      <c r="H16" s="39"/>
    </row>
    <row r="17" spans="2:21" x14ac:dyDescent="0.2">
      <c r="B17" s="20" t="s">
        <v>194</v>
      </c>
    </row>
    <row r="18" spans="2:21" x14ac:dyDescent="0.2">
      <c r="B18" s="20" t="s">
        <v>193</v>
      </c>
    </row>
    <row r="20" spans="2:21" x14ac:dyDescent="0.2"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8" spans="2:21" x14ac:dyDescent="0.2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/>
  </sheetViews>
  <sheetFormatPr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21" ht="15" x14ac:dyDescent="0.2">
      <c r="B1" s="76"/>
      <c r="C1" s="76"/>
      <c r="D1" s="76"/>
      <c r="E1" s="76"/>
      <c r="F1" s="76"/>
      <c r="G1" s="76"/>
    </row>
    <row r="2" spans="1:21" ht="15.75" x14ac:dyDescent="0.2">
      <c r="A2" s="38"/>
      <c r="B2" s="23" t="s">
        <v>189</v>
      </c>
      <c r="C2" s="31"/>
      <c r="D2" s="31"/>
      <c r="E2" s="31"/>
      <c r="F2" s="31"/>
      <c r="G2" s="31"/>
      <c r="H2" s="39"/>
    </row>
    <row r="3" spans="1:21" ht="15.75" x14ac:dyDescent="0.2">
      <c r="A3" s="38"/>
      <c r="B3" s="57" t="s">
        <v>200</v>
      </c>
      <c r="C3" s="31"/>
      <c r="D3" s="31"/>
      <c r="E3" s="31"/>
      <c r="F3" s="31"/>
      <c r="G3" s="31"/>
      <c r="H3" s="39"/>
    </row>
    <row r="4" spans="1:21" x14ac:dyDescent="0.2">
      <c r="C4" s="40"/>
    </row>
    <row r="5" spans="1:21" ht="15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180</v>
      </c>
    </row>
    <row r="6" spans="1:21" x14ac:dyDescent="0.2">
      <c r="B6" s="34" t="s">
        <v>32</v>
      </c>
      <c r="C6" s="34" t="s">
        <v>89</v>
      </c>
      <c r="D6" s="53">
        <v>56.919003776676611</v>
      </c>
      <c r="E6" s="53">
        <v>57.247156835730053</v>
      </c>
      <c r="F6" s="53">
        <v>60.152295872860186</v>
      </c>
      <c r="G6" s="53">
        <v>62.493319844433479</v>
      </c>
      <c r="H6" s="53">
        <v>62.942460525911628</v>
      </c>
      <c r="I6" s="53">
        <v>63.767943851958634</v>
      </c>
      <c r="J6" s="53">
        <v>64.658487183321085</v>
      </c>
      <c r="K6" s="53">
        <v>62.811981753783726</v>
      </c>
      <c r="L6" s="53">
        <v>61.692195527661994</v>
      </c>
      <c r="M6" s="53">
        <v>60.463967353811597</v>
      </c>
      <c r="N6" s="53">
        <v>59.296623738829226</v>
      </c>
      <c r="O6" s="53">
        <v>58.937658538243674</v>
      </c>
      <c r="P6" s="53">
        <v>57.787413994662472</v>
      </c>
      <c r="Q6" s="53">
        <v>58.729163031420875</v>
      </c>
      <c r="R6" s="53">
        <v>56.700938835732941</v>
      </c>
      <c r="S6" s="53">
        <v>55.502133335679041</v>
      </c>
      <c r="T6" s="53">
        <v>53.244284572084602</v>
      </c>
      <c r="U6" s="53">
        <v>55.091195328029322</v>
      </c>
    </row>
    <row r="7" spans="1:21" x14ac:dyDescent="0.2">
      <c r="B7" s="34" t="s">
        <v>35</v>
      </c>
      <c r="C7" s="34" t="s">
        <v>35</v>
      </c>
      <c r="D7" s="53">
        <v>41.579145279894398</v>
      </c>
      <c r="E7" s="53">
        <v>42.308383340558059</v>
      </c>
      <c r="F7" s="53">
        <v>43.037538036805465</v>
      </c>
      <c r="G7" s="53">
        <v>45.315226672919415</v>
      </c>
      <c r="H7" s="53">
        <v>43.542127593031751</v>
      </c>
      <c r="I7" s="53">
        <v>42.761348452996046</v>
      </c>
      <c r="J7" s="53">
        <v>43.867730002346441</v>
      </c>
      <c r="K7" s="53">
        <v>43.999628012515366</v>
      </c>
      <c r="L7" s="53">
        <v>44.061367570125569</v>
      </c>
      <c r="M7" s="53">
        <v>43.096949785218953</v>
      </c>
      <c r="N7" s="53">
        <v>43.624852458638557</v>
      </c>
      <c r="O7" s="53">
        <v>43.94307521264593</v>
      </c>
      <c r="P7" s="53">
        <v>43.706096204945105</v>
      </c>
      <c r="Q7" s="53">
        <v>43.513563288410808</v>
      </c>
      <c r="R7" s="53">
        <v>42.62583581283458</v>
      </c>
      <c r="S7" s="53">
        <v>44.031395448581293</v>
      </c>
      <c r="T7" s="53">
        <v>47.052636339896381</v>
      </c>
      <c r="U7" s="53">
        <v>46.012805795120144</v>
      </c>
    </row>
    <row r="8" spans="1:21" x14ac:dyDescent="0.2">
      <c r="B8" s="34" t="s">
        <v>31</v>
      </c>
      <c r="C8" s="34" t="s">
        <v>90</v>
      </c>
      <c r="D8" s="53">
        <v>62.703915625810055</v>
      </c>
      <c r="E8" s="53">
        <v>62.590044383787635</v>
      </c>
      <c r="F8" s="53">
        <v>63.0414246760403</v>
      </c>
      <c r="G8" s="53">
        <v>63.784267233041049</v>
      </c>
      <c r="H8" s="53">
        <v>61.940830880711538</v>
      </c>
      <c r="I8" s="53">
        <v>62.413144458869318</v>
      </c>
      <c r="J8" s="53">
        <v>63.149540862370642</v>
      </c>
      <c r="K8" s="53">
        <v>62.11198878480451</v>
      </c>
      <c r="L8" s="53">
        <v>61.206300189149019</v>
      </c>
      <c r="M8" s="53">
        <v>60.065457256735222</v>
      </c>
      <c r="N8" s="53">
        <v>58.894038962801176</v>
      </c>
      <c r="O8" s="53">
        <v>58.353629986364631</v>
      </c>
      <c r="P8" s="53">
        <v>58.211539262959974</v>
      </c>
      <c r="Q8" s="53">
        <v>59.697133580845119</v>
      </c>
      <c r="R8" s="53">
        <v>58.747205551433765</v>
      </c>
      <c r="S8" s="53">
        <v>59.205968246492105</v>
      </c>
      <c r="T8" s="53">
        <v>59.283908587472247</v>
      </c>
      <c r="U8" s="53">
        <v>61.023746692321858</v>
      </c>
    </row>
    <row r="9" spans="1:21" x14ac:dyDescent="0.2">
      <c r="B9" s="34" t="s">
        <v>30</v>
      </c>
      <c r="C9" s="34" t="s">
        <v>91</v>
      </c>
      <c r="D9" s="53">
        <v>54.793127102278369</v>
      </c>
      <c r="E9" s="53">
        <v>55.512164527229238</v>
      </c>
      <c r="F9" s="53">
        <v>55.421368400030445</v>
      </c>
      <c r="G9" s="53">
        <v>57.325672327543117</v>
      </c>
      <c r="H9" s="53">
        <v>56.845121407507492</v>
      </c>
      <c r="I9" s="53">
        <v>56.466811958502575</v>
      </c>
      <c r="J9" s="53">
        <v>57.194775954292851</v>
      </c>
      <c r="K9" s="53">
        <v>56.884628545149255</v>
      </c>
      <c r="L9" s="53">
        <v>56.719728827800843</v>
      </c>
      <c r="M9" s="53">
        <v>56.63015067531154</v>
      </c>
      <c r="N9" s="53">
        <v>56.626016688296467</v>
      </c>
      <c r="O9" s="53">
        <v>56.565257418907841</v>
      </c>
      <c r="P9" s="53">
        <v>56.576060193307796</v>
      </c>
      <c r="Q9" s="53">
        <v>57.545504484473433</v>
      </c>
      <c r="R9" s="53">
        <v>57.278793995206257</v>
      </c>
      <c r="S9" s="53">
        <v>57.127392677996056</v>
      </c>
      <c r="T9" s="53">
        <v>58.106443824147092</v>
      </c>
      <c r="U9" s="53">
        <v>62.448504394185925</v>
      </c>
    </row>
    <row r="10" spans="1:21" x14ac:dyDescent="0.2">
      <c r="B10" s="34" t="s">
        <v>37</v>
      </c>
      <c r="C10" s="34" t="s">
        <v>92</v>
      </c>
      <c r="D10" s="53">
        <v>47.453872373433015</v>
      </c>
      <c r="E10" s="53">
        <v>48.952133522663594</v>
      </c>
      <c r="F10" s="53">
        <v>49.842981176838954</v>
      </c>
      <c r="G10" s="53">
        <v>46.878601777668109</v>
      </c>
      <c r="H10" s="53">
        <v>46.004216302959883</v>
      </c>
      <c r="I10" s="53">
        <v>45.309295418828022</v>
      </c>
      <c r="J10" s="53">
        <v>43.397917558428453</v>
      </c>
      <c r="K10" s="53">
        <v>43.050141260120384</v>
      </c>
      <c r="L10" s="53">
        <v>44.135965495737651</v>
      </c>
      <c r="M10" s="53">
        <v>43.620008624794146</v>
      </c>
      <c r="N10" s="53">
        <v>45.229955350038175</v>
      </c>
      <c r="O10" s="53">
        <v>44.435112335161534</v>
      </c>
      <c r="P10" s="53">
        <v>44.827554503294948</v>
      </c>
      <c r="Q10" s="53">
        <v>46.1883045147597</v>
      </c>
      <c r="R10" s="53">
        <v>44.95128462061119</v>
      </c>
      <c r="S10" s="53">
        <v>44.92877010295868</v>
      </c>
      <c r="T10" s="53">
        <v>46.489603542778056</v>
      </c>
      <c r="U10" s="53">
        <v>51.429684446056235</v>
      </c>
    </row>
    <row r="11" spans="1:21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69.976402403570347</v>
      </c>
      <c r="L11" s="53">
        <v>67.133780107908322</v>
      </c>
      <c r="M11" s="53">
        <v>66.724778535314726</v>
      </c>
      <c r="N11" s="53">
        <v>65.61657172615044</v>
      </c>
      <c r="O11" s="53">
        <v>66.647221691643992</v>
      </c>
      <c r="P11" s="53">
        <v>68.038392552872011</v>
      </c>
      <c r="Q11" s="53">
        <v>69.579931914849013</v>
      </c>
      <c r="R11" s="53">
        <v>69.099067022506773</v>
      </c>
      <c r="S11" s="53">
        <v>68.246036403041117</v>
      </c>
      <c r="T11" s="53">
        <v>68.526571966315942</v>
      </c>
      <c r="U11" s="53"/>
    </row>
    <row r="12" spans="1:21" x14ac:dyDescent="0.2">
      <c r="B12" s="45" t="s">
        <v>36</v>
      </c>
      <c r="C12" s="45" t="s">
        <v>93</v>
      </c>
      <c r="D12" s="55">
        <v>43.643019656851713</v>
      </c>
      <c r="E12" s="55">
        <v>42.356632686590864</v>
      </c>
      <c r="F12" s="55">
        <v>40.415637652601617</v>
      </c>
      <c r="G12" s="55">
        <v>40.871961620333877</v>
      </c>
      <c r="H12" s="55">
        <v>37.45108053109827</v>
      </c>
      <c r="I12" s="55">
        <v>35.308118019381162</v>
      </c>
      <c r="J12" s="55">
        <v>34.532271882261107</v>
      </c>
      <c r="K12" s="55">
        <v>33.824279087613704</v>
      </c>
      <c r="L12" s="55">
        <v>33.576989082427325</v>
      </c>
      <c r="M12" s="55">
        <v>33.532348675840304</v>
      </c>
      <c r="N12" s="55">
        <v>34.601588648642981</v>
      </c>
      <c r="O12" s="55">
        <v>34.878032400540874</v>
      </c>
      <c r="P12" s="55">
        <v>34.433700603199</v>
      </c>
      <c r="Q12" s="55">
        <v>35.850645802179137</v>
      </c>
      <c r="R12" s="55">
        <v>34.193812244238963</v>
      </c>
      <c r="S12" s="55">
        <v>33.505595789055235</v>
      </c>
      <c r="T12" s="55">
        <v>34.087143450527194</v>
      </c>
      <c r="U12" s="55"/>
    </row>
    <row r="13" spans="1:21" x14ac:dyDescent="0.2">
      <c r="A13" s="38"/>
      <c r="C13" s="31"/>
      <c r="D13" s="31"/>
      <c r="E13" s="31"/>
      <c r="F13" s="31"/>
      <c r="G13" s="31"/>
      <c r="H13" s="39"/>
    </row>
    <row r="14" spans="1:21" x14ac:dyDescent="0.2">
      <c r="A14" s="38"/>
      <c r="B14" s="20" t="s">
        <v>195</v>
      </c>
      <c r="C14" s="31"/>
      <c r="D14" s="31"/>
      <c r="E14" s="31"/>
      <c r="F14" s="31"/>
      <c r="G14" s="31"/>
      <c r="H14" s="39"/>
    </row>
    <row r="15" spans="1:21" x14ac:dyDescent="0.2">
      <c r="A15" s="38"/>
      <c r="B15" s="20" t="s">
        <v>196</v>
      </c>
      <c r="C15" s="31"/>
      <c r="D15" s="31"/>
      <c r="E15" s="31"/>
      <c r="F15" s="31"/>
      <c r="G15" s="31"/>
      <c r="H15" s="39"/>
    </row>
    <row r="17" spans="2:2" x14ac:dyDescent="0.2">
      <c r="B17" s="20" t="s">
        <v>194</v>
      </c>
    </row>
    <row r="18" spans="2:2" x14ac:dyDescent="0.2">
      <c r="B18" s="20" t="s">
        <v>193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B4" sqref="B4"/>
    </sheetView>
  </sheetViews>
  <sheetFormatPr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21" ht="15" x14ac:dyDescent="0.2">
      <c r="B1" s="12"/>
      <c r="C1" s="13"/>
      <c r="D1" s="13"/>
      <c r="E1" s="13"/>
      <c r="F1" s="13"/>
      <c r="G1" s="13"/>
    </row>
    <row r="2" spans="1:21" ht="15.75" x14ac:dyDescent="0.2">
      <c r="A2" s="38"/>
      <c r="B2" s="23" t="s">
        <v>190</v>
      </c>
      <c r="C2" s="31"/>
      <c r="D2" s="31"/>
      <c r="E2" s="31"/>
      <c r="F2" s="31"/>
      <c r="G2" s="31"/>
      <c r="H2" s="39"/>
    </row>
    <row r="3" spans="1:21" ht="15.75" x14ac:dyDescent="0.2">
      <c r="A3" s="38"/>
      <c r="B3" s="21" t="s">
        <v>199</v>
      </c>
      <c r="C3" s="31"/>
      <c r="D3" s="31"/>
      <c r="E3" s="31"/>
      <c r="F3" s="31"/>
      <c r="G3" s="31"/>
      <c r="H3" s="39"/>
    </row>
    <row r="5" spans="1:21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180</v>
      </c>
    </row>
    <row r="6" spans="1:21" x14ac:dyDescent="0.2">
      <c r="B6" s="1" t="s">
        <v>32</v>
      </c>
      <c r="C6" s="34" t="s">
        <v>89</v>
      </c>
      <c r="D6" s="53">
        <v>42.329978499199683</v>
      </c>
      <c r="E6" s="53">
        <v>42.478265144742359</v>
      </c>
      <c r="F6" s="53">
        <v>44.473717135636107</v>
      </c>
      <c r="G6" s="53">
        <v>44.86514720603472</v>
      </c>
      <c r="H6" s="53">
        <v>46.217084696535885</v>
      </c>
      <c r="I6" s="53">
        <v>46.88539376554953</v>
      </c>
      <c r="J6" s="53">
        <v>46.605623412856723</v>
      </c>
      <c r="K6" s="53">
        <v>46.81033634141108</v>
      </c>
      <c r="L6" s="53">
        <v>46.955814854128157</v>
      </c>
      <c r="M6" s="53">
        <v>47.334589884469693</v>
      </c>
      <c r="N6" s="53">
        <v>47.083115415200282</v>
      </c>
      <c r="O6" s="53">
        <v>47.315653305434878</v>
      </c>
      <c r="P6" s="53">
        <v>47.634847227690855</v>
      </c>
      <c r="Q6" s="53">
        <v>47.265431699554696</v>
      </c>
      <c r="R6" s="53">
        <v>46.87048604542202</v>
      </c>
      <c r="S6" s="53">
        <v>49.667045676732904</v>
      </c>
      <c r="T6" s="53">
        <v>50.575511997322828</v>
      </c>
      <c r="U6" s="53">
        <v>49.022870126560775</v>
      </c>
    </row>
    <row r="7" spans="1:21" x14ac:dyDescent="0.2">
      <c r="B7" s="1" t="s">
        <v>35</v>
      </c>
      <c r="C7" s="34" t="s">
        <v>35</v>
      </c>
      <c r="D7" s="53">
        <v>85.546104450258127</v>
      </c>
      <c r="E7" s="53">
        <v>81.993633288923633</v>
      </c>
      <c r="F7" s="53">
        <v>82.063084212531052</v>
      </c>
      <c r="G7" s="53">
        <v>81.406119909217651</v>
      </c>
      <c r="H7" s="53">
        <v>79.036307735061797</v>
      </c>
      <c r="I7" s="53">
        <v>77.722428510749069</v>
      </c>
      <c r="J7" s="53">
        <v>77.680391995008293</v>
      </c>
      <c r="K7" s="53">
        <v>77.44881142711597</v>
      </c>
      <c r="L7" s="53">
        <v>79.472430422404273</v>
      </c>
      <c r="M7" s="53">
        <v>80.540497114121578</v>
      </c>
      <c r="N7" s="53">
        <v>83.99472395389445</v>
      </c>
      <c r="O7" s="53">
        <v>82.997087875270722</v>
      </c>
      <c r="P7" s="53">
        <v>85.791125970502478</v>
      </c>
      <c r="Q7" s="53">
        <v>88.51200320192676</v>
      </c>
      <c r="R7" s="53">
        <v>90.823708400134564</v>
      </c>
      <c r="S7" s="53">
        <v>97.687194502507808</v>
      </c>
      <c r="T7" s="53">
        <v>90.757640211112445</v>
      </c>
      <c r="U7" s="53">
        <v>86.383611100732352</v>
      </c>
    </row>
    <row r="8" spans="1:21" x14ac:dyDescent="0.2">
      <c r="B8" s="1" t="s">
        <v>31</v>
      </c>
      <c r="C8" s="44" t="s">
        <v>90</v>
      </c>
      <c r="D8" s="53">
        <v>63.820777650987459</v>
      </c>
      <c r="E8" s="53">
        <v>62.446166307120066</v>
      </c>
      <c r="F8" s="53">
        <v>62.138214750962739</v>
      </c>
      <c r="G8" s="53">
        <v>68.012112456348163</v>
      </c>
      <c r="H8" s="53">
        <v>68.284329557751335</v>
      </c>
      <c r="I8" s="53">
        <v>64.817025002562062</v>
      </c>
      <c r="J8" s="53">
        <v>66.5562014962196</v>
      </c>
      <c r="K8" s="53">
        <v>69.110137643917795</v>
      </c>
      <c r="L8" s="53">
        <v>68.782370821501416</v>
      </c>
      <c r="M8" s="53">
        <v>77.835252902648492</v>
      </c>
      <c r="N8" s="53">
        <v>81.38377391257643</v>
      </c>
      <c r="O8" s="53">
        <v>83.082837172572454</v>
      </c>
      <c r="P8" s="53">
        <v>81.318167320622507</v>
      </c>
      <c r="Q8" s="53">
        <v>81.365756495174864</v>
      </c>
      <c r="R8" s="53">
        <v>82.225897449981403</v>
      </c>
      <c r="S8" s="53">
        <v>83.294430434024548</v>
      </c>
      <c r="T8" s="53">
        <v>77.920497011573758</v>
      </c>
      <c r="U8" s="53">
        <v>75.742917056789466</v>
      </c>
    </row>
    <row r="9" spans="1:21" x14ac:dyDescent="0.2">
      <c r="B9" s="1" t="s">
        <v>30</v>
      </c>
      <c r="C9" s="44" t="s">
        <v>91</v>
      </c>
      <c r="D9" s="53">
        <v>46.723344776015409</v>
      </c>
      <c r="E9" s="53">
        <v>48.307099390533601</v>
      </c>
      <c r="F9" s="53">
        <v>47.451802085832746</v>
      </c>
      <c r="G9" s="53">
        <v>47.995799926409887</v>
      </c>
      <c r="H9" s="53">
        <v>46.821628503541682</v>
      </c>
      <c r="I9" s="53">
        <v>46.970105642894438</v>
      </c>
      <c r="J9" s="53">
        <v>45.95179697540501</v>
      </c>
      <c r="K9" s="53">
        <v>45.617918404705641</v>
      </c>
      <c r="L9" s="53">
        <v>46.772839855038335</v>
      </c>
      <c r="M9" s="53">
        <v>44.081569448175621</v>
      </c>
      <c r="N9" s="53">
        <v>43.383464097241273</v>
      </c>
      <c r="O9" s="53">
        <v>43.655490351701367</v>
      </c>
      <c r="P9" s="53">
        <v>43.604152703981335</v>
      </c>
      <c r="Q9" s="53">
        <v>44.134640772526602</v>
      </c>
      <c r="R9" s="53">
        <v>44.069116051609711</v>
      </c>
      <c r="S9" s="53">
        <v>44.211730147477915</v>
      </c>
      <c r="T9" s="53">
        <v>42.584058483056417</v>
      </c>
      <c r="U9" s="53">
        <v>40.040623101289214</v>
      </c>
    </row>
    <row r="10" spans="1:21" x14ac:dyDescent="0.2">
      <c r="B10" s="32" t="s">
        <v>37</v>
      </c>
      <c r="C10" s="46" t="s">
        <v>92</v>
      </c>
      <c r="D10" s="55">
        <v>55.943020244414022</v>
      </c>
      <c r="E10" s="55">
        <v>55.501449680371671</v>
      </c>
      <c r="F10" s="55">
        <v>55.610881758228572</v>
      </c>
      <c r="G10" s="55">
        <v>68.345323741007192</v>
      </c>
      <c r="H10" s="55">
        <v>64.000930584232421</v>
      </c>
      <c r="I10" s="55">
        <v>57.856811852801435</v>
      </c>
      <c r="J10" s="55">
        <v>56.220398956260453</v>
      </c>
      <c r="K10" s="55">
        <v>58.383135947299223</v>
      </c>
      <c r="L10" s="55">
        <v>54.15052989840494</v>
      </c>
      <c r="M10" s="55">
        <v>48.438012496756606</v>
      </c>
      <c r="N10" s="55">
        <v>45.538864713698537</v>
      </c>
      <c r="O10" s="55">
        <v>48.498648828528282</v>
      </c>
      <c r="P10" s="55">
        <v>47.396186327515302</v>
      </c>
      <c r="Q10" s="55">
        <v>44.136115627730128</v>
      </c>
      <c r="R10" s="55">
        <v>44.306921074107173</v>
      </c>
      <c r="S10" s="55">
        <v>47.550604840283874</v>
      </c>
      <c r="T10" s="55">
        <v>42.477539918040918</v>
      </c>
      <c r="U10" s="55">
        <v>39.620442119870987</v>
      </c>
    </row>
    <row r="11" spans="1:21" x14ac:dyDescent="0.2">
      <c r="A11" s="38"/>
      <c r="C11" s="31"/>
      <c r="D11" s="31"/>
      <c r="E11" s="31"/>
      <c r="F11" s="31"/>
      <c r="G11" s="31"/>
      <c r="H11" s="39"/>
    </row>
    <row r="12" spans="1:21" x14ac:dyDescent="0.2">
      <c r="A12" s="38"/>
      <c r="B12" s="20" t="s">
        <v>195</v>
      </c>
      <c r="C12" s="31"/>
      <c r="D12" s="31"/>
      <c r="E12" s="31"/>
      <c r="F12" s="31"/>
      <c r="G12" s="31"/>
      <c r="H12" s="39"/>
    </row>
    <row r="13" spans="1:21" x14ac:dyDescent="0.2">
      <c r="A13" s="38"/>
      <c r="B13" s="20" t="s">
        <v>196</v>
      </c>
      <c r="C13" s="31"/>
      <c r="D13" s="31"/>
      <c r="E13" s="31"/>
      <c r="F13" s="31"/>
      <c r="G13" s="31"/>
      <c r="H13" s="39"/>
    </row>
    <row r="14" spans="1:21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0"/>
  <sheetViews>
    <sheetView workbookViewId="0">
      <selection activeCell="B4" sqref="B4"/>
    </sheetView>
  </sheetViews>
  <sheetFormatPr defaultRowHeight="15" x14ac:dyDescent="0.25"/>
  <cols>
    <col min="2" max="3" width="17" customWidth="1"/>
  </cols>
  <sheetData>
    <row r="2" spans="2:22" ht="15.75" x14ac:dyDescent="0.25">
      <c r="B2" s="23" t="s">
        <v>191</v>
      </c>
    </row>
    <row r="3" spans="2:22" ht="15.75" x14ac:dyDescent="0.25">
      <c r="B3" s="57" t="s">
        <v>198</v>
      </c>
    </row>
    <row r="5" spans="2:22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  <c r="U5" s="35" t="s">
        <v>180</v>
      </c>
    </row>
    <row r="6" spans="2:22" x14ac:dyDescent="0.25">
      <c r="B6" s="1" t="s">
        <v>32</v>
      </c>
      <c r="C6" s="34" t="s">
        <v>89</v>
      </c>
      <c r="D6" s="53">
        <v>66.415408343711633</v>
      </c>
      <c r="E6" s="53">
        <v>67.045383297781285</v>
      </c>
      <c r="F6" s="53">
        <v>68.039775945151533</v>
      </c>
      <c r="G6" s="53">
        <v>68.738299830436304</v>
      </c>
      <c r="H6" s="53">
        <v>69.150405376078155</v>
      </c>
      <c r="I6" s="53">
        <v>69.67949528906604</v>
      </c>
      <c r="J6" s="53">
        <v>70.921220082899509</v>
      </c>
      <c r="K6" s="53">
        <v>69.610477375956776</v>
      </c>
      <c r="L6" s="53">
        <v>68.045603423883975</v>
      </c>
      <c r="M6" s="53">
        <v>66.431153959479062</v>
      </c>
      <c r="N6" s="53">
        <v>66.361638131569336</v>
      </c>
      <c r="O6" s="53">
        <v>65.623419063535565</v>
      </c>
      <c r="P6" s="53">
        <v>65.382693996870799</v>
      </c>
      <c r="Q6" s="53">
        <v>65.178189954042978</v>
      </c>
      <c r="R6" s="53">
        <v>64.242914709103616</v>
      </c>
      <c r="S6" s="53">
        <v>63.348269856506121</v>
      </c>
      <c r="T6" s="53">
        <v>62.872457970414153</v>
      </c>
      <c r="U6" s="53">
        <v>63.413152503015034</v>
      </c>
    </row>
    <row r="7" spans="2:22" x14ac:dyDescent="0.25">
      <c r="B7" s="1" t="s">
        <v>35</v>
      </c>
      <c r="C7" s="34" t="s">
        <v>35</v>
      </c>
      <c r="D7" s="53">
        <v>35.477082199529768</v>
      </c>
      <c r="E7" s="53">
        <v>35.614928858428229</v>
      </c>
      <c r="F7" s="53">
        <v>36.775313261613448</v>
      </c>
      <c r="G7" s="53">
        <v>37.448571210252879</v>
      </c>
      <c r="H7" s="53">
        <v>36.40088211760267</v>
      </c>
      <c r="I7" s="53">
        <v>36.713699200457057</v>
      </c>
      <c r="J7" s="53">
        <v>37.373418588406096</v>
      </c>
      <c r="K7" s="53">
        <v>36.68224151039027</v>
      </c>
      <c r="L7" s="53">
        <v>35.726245877219149</v>
      </c>
      <c r="M7" s="53">
        <v>34.667247793763906</v>
      </c>
      <c r="N7" s="53">
        <v>32.604089598640215</v>
      </c>
      <c r="O7" s="53">
        <v>32.701412925504066</v>
      </c>
      <c r="P7" s="53">
        <v>31.295639286500275</v>
      </c>
      <c r="Q7" s="53">
        <v>31.494209828989835</v>
      </c>
      <c r="R7" s="53">
        <v>30.607751975526874</v>
      </c>
      <c r="S7" s="53">
        <v>27.404799924368767</v>
      </c>
      <c r="T7" s="53">
        <v>28.110329454152787</v>
      </c>
      <c r="U7" s="53">
        <v>29.533112047884487</v>
      </c>
    </row>
    <row r="8" spans="2:22" x14ac:dyDescent="0.25">
      <c r="B8" s="1" t="s">
        <v>31</v>
      </c>
      <c r="C8" s="44" t="s">
        <v>90</v>
      </c>
      <c r="D8" s="53">
        <v>63.172145424613824</v>
      </c>
      <c r="E8" s="53">
        <v>63.627291643267746</v>
      </c>
      <c r="F8" s="53">
        <v>62.809346742561821</v>
      </c>
      <c r="G8" s="53">
        <v>63.141880765860222</v>
      </c>
      <c r="H8" s="53">
        <v>61.786055785143148</v>
      </c>
      <c r="I8" s="53">
        <v>62.545421738448695</v>
      </c>
      <c r="J8" s="53">
        <v>64.721530862433298</v>
      </c>
      <c r="K8" s="53">
        <v>63.466973946076997</v>
      </c>
      <c r="L8" s="53">
        <v>61.498683715682589</v>
      </c>
      <c r="M8" s="53">
        <v>60.302695439291675</v>
      </c>
      <c r="N8" s="53">
        <v>60.02830670451069</v>
      </c>
      <c r="O8" s="53">
        <v>60.232848652424707</v>
      </c>
      <c r="P8" s="53">
        <v>59.99585434741762</v>
      </c>
      <c r="Q8" s="53">
        <v>61.343257065079335</v>
      </c>
      <c r="R8" s="53">
        <v>60.950612552182882</v>
      </c>
      <c r="S8" s="53">
        <v>58.964848126795275</v>
      </c>
      <c r="T8" s="53">
        <v>59.461532481421784</v>
      </c>
      <c r="U8" s="53">
        <v>61.371609042155953</v>
      </c>
    </row>
    <row r="9" spans="2:22" x14ac:dyDescent="0.25">
      <c r="B9" s="1" t="s">
        <v>30</v>
      </c>
      <c r="C9" s="44" t="s">
        <v>91</v>
      </c>
      <c r="D9" s="53">
        <v>68.585414594619223</v>
      </c>
      <c r="E9" s="53">
        <v>68.623926162868713</v>
      </c>
      <c r="F9" s="53">
        <v>67.328472100286476</v>
      </c>
      <c r="G9" s="53">
        <v>65.579729316457232</v>
      </c>
      <c r="H9" s="53">
        <v>64.047619868117934</v>
      </c>
      <c r="I9" s="53">
        <v>58.367535341861597</v>
      </c>
      <c r="J9" s="53">
        <v>59.367082435466003</v>
      </c>
      <c r="K9" s="53">
        <v>57.190690748349823</v>
      </c>
      <c r="L9" s="53">
        <v>58.80401392143181</v>
      </c>
      <c r="M9" s="53">
        <v>58.074802492995978</v>
      </c>
      <c r="N9" s="53">
        <v>58.502443665491455</v>
      </c>
      <c r="O9" s="53">
        <v>58.772578786502415</v>
      </c>
      <c r="P9" s="53">
        <v>59.009467407448781</v>
      </c>
      <c r="Q9" s="53">
        <v>59.954164337618778</v>
      </c>
      <c r="R9" s="53">
        <v>59.538845081409654</v>
      </c>
      <c r="S9" s="53">
        <v>57.987588329160346</v>
      </c>
      <c r="T9" s="53">
        <v>59.310841947991875</v>
      </c>
      <c r="U9" s="53">
        <v>64.17253705038928</v>
      </c>
    </row>
    <row r="10" spans="2:22" x14ac:dyDescent="0.25">
      <c r="B10" s="32" t="s">
        <v>37</v>
      </c>
      <c r="C10" s="46" t="s">
        <v>92</v>
      </c>
      <c r="D10" s="55">
        <v>58.526825291189532</v>
      </c>
      <c r="E10" s="55">
        <v>59.941073868697558</v>
      </c>
      <c r="F10" s="55">
        <v>59.383128277406087</v>
      </c>
      <c r="G10" s="55">
        <v>52.044889433366052</v>
      </c>
      <c r="H10" s="55">
        <v>50.178469946799588</v>
      </c>
      <c r="I10" s="55">
        <v>48.711749032286541</v>
      </c>
      <c r="J10" s="55">
        <v>50.199067189684563</v>
      </c>
      <c r="K10" s="55">
        <v>48.527620344399331</v>
      </c>
      <c r="L10" s="55">
        <v>50.526952517931569</v>
      </c>
      <c r="M10" s="55">
        <v>51.991058198918303</v>
      </c>
      <c r="N10" s="55">
        <v>53.356142892573267</v>
      </c>
      <c r="O10" s="55">
        <v>53.037882974657613</v>
      </c>
      <c r="P10" s="55">
        <v>54.45584727519487</v>
      </c>
      <c r="Q10" s="55">
        <v>55.192263793877892</v>
      </c>
      <c r="R10" s="55">
        <v>54.641348198872684</v>
      </c>
      <c r="S10" s="55">
        <v>52.509166621842105</v>
      </c>
      <c r="T10" s="55">
        <v>54.423524175950391</v>
      </c>
      <c r="U10" s="55">
        <v>54.134660532499488</v>
      </c>
    </row>
    <row r="12" spans="2:22" x14ac:dyDescent="0.25">
      <c r="B12" s="20" t="s">
        <v>195</v>
      </c>
    </row>
    <row r="13" spans="2:22" x14ac:dyDescent="0.25">
      <c r="B13" s="20" t="s">
        <v>196</v>
      </c>
    </row>
    <row r="15" spans="2:22" x14ac:dyDescent="0.25">
      <c r="V15" s="53"/>
    </row>
    <row r="16" spans="2:22" x14ac:dyDescent="0.25">
      <c r="V16" s="53"/>
    </row>
    <row r="17" spans="21:22" x14ac:dyDescent="0.25">
      <c r="V17" s="53"/>
    </row>
    <row r="18" spans="21:22" x14ac:dyDescent="0.25">
      <c r="V18" s="53"/>
    </row>
    <row r="19" spans="21:22" x14ac:dyDescent="0.25">
      <c r="V19" s="53"/>
    </row>
    <row r="20" spans="21:22" x14ac:dyDescent="0.25">
      <c r="U20" s="5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"/>
  <sheetViews>
    <sheetView workbookViewId="0">
      <selection activeCell="D11" sqref="D11"/>
    </sheetView>
  </sheetViews>
  <sheetFormatPr defaultRowHeight="15" x14ac:dyDescent="0.25"/>
  <cols>
    <col min="2" max="2" width="14.85546875" customWidth="1"/>
    <col min="3" max="3" width="15.85546875" bestFit="1" customWidth="1"/>
  </cols>
  <sheetData>
    <row r="2" spans="2:21" ht="15.75" x14ac:dyDescent="0.25">
      <c r="B2" s="23" t="s">
        <v>192</v>
      </c>
    </row>
    <row r="3" spans="2:21" ht="15.75" x14ac:dyDescent="0.25">
      <c r="B3" s="57" t="s">
        <v>197</v>
      </c>
    </row>
    <row r="5" spans="2:21" x14ac:dyDescent="0.25">
      <c r="B5" s="35" t="s">
        <v>46</v>
      </c>
      <c r="C5" s="35" t="s">
        <v>94</v>
      </c>
      <c r="D5" s="41" t="s">
        <v>0</v>
      </c>
      <c r="E5" s="41" t="s">
        <v>1</v>
      </c>
      <c r="F5" s="41" t="s">
        <v>2</v>
      </c>
      <c r="G5" s="41" t="s">
        <v>3</v>
      </c>
      <c r="H5" s="41" t="s">
        <v>4</v>
      </c>
      <c r="I5" s="42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131</v>
      </c>
      <c r="R5" s="41" t="s">
        <v>132</v>
      </c>
      <c r="S5" s="41" t="s">
        <v>133</v>
      </c>
      <c r="T5" s="41" t="s">
        <v>172</v>
      </c>
      <c r="U5" s="41" t="s">
        <v>180</v>
      </c>
    </row>
    <row r="6" spans="2:21" x14ac:dyDescent="0.25">
      <c r="B6" s="1" t="s">
        <v>32</v>
      </c>
      <c r="C6" s="1" t="s">
        <v>89</v>
      </c>
      <c r="D6" s="53">
        <v>-37.476754867804743</v>
      </c>
      <c r="E6" s="53">
        <v>-34.314320827613138</v>
      </c>
      <c r="F6" s="53">
        <v>-30.046250408244834</v>
      </c>
      <c r="G6" s="53">
        <v>-31.33258582130517</v>
      </c>
      <c r="H6" s="53">
        <v>-37.986808608546028</v>
      </c>
      <c r="I6" s="53">
        <v>-35.038699061131176</v>
      </c>
      <c r="J6" s="53">
        <v>-28.242431656646801</v>
      </c>
      <c r="K6" s="53">
        <v>-43.598050110483598</v>
      </c>
      <c r="L6" s="53">
        <v>-50.020807919981216</v>
      </c>
      <c r="M6" s="53">
        <v>-62.848899499915667</v>
      </c>
      <c r="N6" s="53">
        <v>-66.033971565011711</v>
      </c>
      <c r="O6" s="53">
        <v>-65.395424118173338</v>
      </c>
      <c r="P6" s="53">
        <v>-64.123176717074955</v>
      </c>
      <c r="Q6" s="53">
        <v>-60.504276525704768</v>
      </c>
      <c r="R6" s="53">
        <v>-68.36903211730062</v>
      </c>
      <c r="S6" s="53">
        <v>-89.546425507021908</v>
      </c>
      <c r="T6" s="53">
        <v>-82.317930007196765</v>
      </c>
      <c r="U6" s="53">
        <v>-61.530223468620846</v>
      </c>
    </row>
    <row r="7" spans="2:21" x14ac:dyDescent="0.25">
      <c r="B7" s="1" t="s">
        <v>35</v>
      </c>
      <c r="C7" s="1" t="s">
        <v>35</v>
      </c>
      <c r="D7" s="53">
        <v>-21.095744905352458</v>
      </c>
      <c r="E7" s="53">
        <v>-14.898463454594534</v>
      </c>
      <c r="F7" s="53">
        <v>-9.7456297645691947</v>
      </c>
      <c r="G7" s="53">
        <v>-9.7835237631416483</v>
      </c>
      <c r="H7" s="53">
        <v>-13.82710486758385</v>
      </c>
      <c r="I7" s="53">
        <v>-15.490490069913951</v>
      </c>
      <c r="J7" s="53">
        <v>-18.77858903545139</v>
      </c>
      <c r="K7" s="53">
        <v>-17.147867147620868</v>
      </c>
      <c r="L7" s="53">
        <v>-8.5499937705250684</v>
      </c>
      <c r="M7" s="53">
        <v>-7.0593082954617232</v>
      </c>
      <c r="N7" s="53">
        <v>-1.9337925615479183</v>
      </c>
      <c r="O7" s="53">
        <v>-1.2899308084037058</v>
      </c>
      <c r="P7" s="53">
        <v>5.5505336952809934</v>
      </c>
      <c r="Q7" s="53">
        <v>9.0222416048844298</v>
      </c>
      <c r="R7" s="53">
        <v>9.1825465742666186</v>
      </c>
      <c r="S7" s="53">
        <v>-0.95579407163296426</v>
      </c>
      <c r="T7" s="53">
        <v>7.5154465739407357</v>
      </c>
      <c r="U7" s="53">
        <v>21.709308948859807</v>
      </c>
    </row>
    <row r="8" spans="2:21" x14ac:dyDescent="0.25">
      <c r="B8" s="1" t="s">
        <v>31</v>
      </c>
      <c r="C8" s="1" t="s">
        <v>90</v>
      </c>
      <c r="D8" s="53">
        <v>43.11789139279859</v>
      </c>
      <c r="E8" s="53">
        <v>52.384572472703795</v>
      </c>
      <c r="F8" s="53">
        <v>56.562718918696177</v>
      </c>
      <c r="G8" s="53">
        <v>41.86826810146659</v>
      </c>
      <c r="H8" s="53">
        <v>38.788445906935578</v>
      </c>
      <c r="I8" s="53">
        <v>38.4456587491837</v>
      </c>
      <c r="J8" s="53">
        <v>34.536518962343486</v>
      </c>
      <c r="K8" s="53">
        <v>25.194848343836952</v>
      </c>
      <c r="L8" s="53">
        <v>24.118205790791471</v>
      </c>
      <c r="M8" s="53">
        <v>12.954020555735163</v>
      </c>
      <c r="N8" s="53">
        <v>8.6270578303081464</v>
      </c>
      <c r="O8" s="53">
        <v>7.3341333468210657</v>
      </c>
      <c r="P8" s="53">
        <v>9.9807073003192528</v>
      </c>
      <c r="Q8" s="53">
        <v>10.318130618718016</v>
      </c>
      <c r="R8" s="53">
        <v>10.863234241385605</v>
      </c>
      <c r="S8" s="53">
        <v>6.6509997273314028</v>
      </c>
      <c r="T8" s="53">
        <v>13.986190899070309</v>
      </c>
      <c r="U8" s="53">
        <v>30.906311716302426</v>
      </c>
    </row>
    <row r="9" spans="2:21" x14ac:dyDescent="0.25">
      <c r="B9" s="1" t="s">
        <v>30</v>
      </c>
      <c r="C9" s="1" t="s">
        <v>91</v>
      </c>
      <c r="D9" s="53">
        <v>12.423404171637584</v>
      </c>
      <c r="E9" s="53">
        <v>13.477744981300418</v>
      </c>
      <c r="F9" s="53">
        <v>16.983256986257526</v>
      </c>
      <c r="G9" s="53">
        <v>15.496821114553757</v>
      </c>
      <c r="H9" s="53">
        <v>15.95478650546054</v>
      </c>
      <c r="I9" s="53">
        <v>12.917173607861487</v>
      </c>
      <c r="J9" s="53">
        <v>10.925986426884867</v>
      </c>
      <c r="K9" s="53">
        <v>12.667567597101966</v>
      </c>
      <c r="L9" s="53">
        <v>13.482561758585732</v>
      </c>
      <c r="M9" s="53">
        <v>12.547524620571629</v>
      </c>
      <c r="N9" s="53">
        <v>16.685458234473824</v>
      </c>
      <c r="O9" s="53">
        <v>18.724009008721616</v>
      </c>
      <c r="P9" s="53">
        <v>23.189436697315099</v>
      </c>
      <c r="Q9" s="53">
        <v>27.687411787428129</v>
      </c>
      <c r="R9" s="53">
        <v>31.998583809954205</v>
      </c>
      <c r="S9" s="53">
        <v>28.981029635135574</v>
      </c>
      <c r="T9" s="53">
        <v>33.797205213617325</v>
      </c>
      <c r="U9" s="53">
        <v>45.103371070545109</v>
      </c>
    </row>
    <row r="10" spans="2:21" x14ac:dyDescent="0.25">
      <c r="B10" s="32" t="s">
        <v>37</v>
      </c>
      <c r="C10" s="32" t="s">
        <v>92</v>
      </c>
      <c r="D10" s="55">
        <v>4.4207359576307113</v>
      </c>
      <c r="E10" s="55">
        <v>5.309034141781666</v>
      </c>
      <c r="F10" s="55">
        <v>2.6308446580005529</v>
      </c>
      <c r="G10" s="55">
        <v>-8.507781124497992</v>
      </c>
      <c r="H10" s="55">
        <v>-17.39841503303844</v>
      </c>
      <c r="I10" s="55">
        <v>-19.619558696542793</v>
      </c>
      <c r="J10" s="55">
        <v>-33.495630311742524</v>
      </c>
      <c r="K10" s="55">
        <v>-35.493591408139622</v>
      </c>
      <c r="L10" s="55">
        <v>-33.049168585143605</v>
      </c>
      <c r="M10" s="55">
        <v>-41.491607579862489</v>
      </c>
      <c r="N10" s="55">
        <v>-41.092728173065737</v>
      </c>
      <c r="O10" s="55">
        <v>-48.116356077513814</v>
      </c>
      <c r="P10" s="55">
        <v>-45.496335622588816</v>
      </c>
      <c r="Q10" s="55">
        <v>-41.70177632899442</v>
      </c>
      <c r="R10" s="55">
        <v>-45.096805124263575</v>
      </c>
      <c r="S10" s="55">
        <v>-68.014881993339316</v>
      </c>
      <c r="T10" s="55">
        <v>-57.357473187223384</v>
      </c>
      <c r="U10" s="55">
        <v>-29.171923692327333</v>
      </c>
    </row>
    <row r="12" spans="2:21" x14ac:dyDescent="0.25">
      <c r="B12" s="20" t="s">
        <v>195</v>
      </c>
    </row>
    <row r="13" spans="2:21" x14ac:dyDescent="0.25">
      <c r="B13" s="20" t="s">
        <v>196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8"/>
  <sheetViews>
    <sheetView zoomScale="130" zoomScaleNormal="130" workbookViewId="0">
      <pane xSplit="3" ySplit="5" topLeftCell="M6" activePane="bottomRight" state="frozen"/>
      <selection pane="topRight" activeCell="D1" sqref="D1"/>
      <selection pane="bottomLeft" activeCell="A6" sqref="A6"/>
      <selection pane="bottomRight" activeCell="V6" sqref="V6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20" width="10.28515625" style="1" bestFit="1" customWidth="1"/>
    <col min="21" max="16384" width="9.28515625" style="1"/>
  </cols>
  <sheetData>
    <row r="2" spans="2:21" ht="15.75" x14ac:dyDescent="0.25">
      <c r="B2" s="24" t="s">
        <v>107</v>
      </c>
    </row>
    <row r="3" spans="2:21" ht="15.75" x14ac:dyDescent="0.25">
      <c r="B3" s="24" t="s">
        <v>166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396388.3</v>
      </c>
      <c r="E6" s="66">
        <v>444784.5</v>
      </c>
      <c r="F6" s="66">
        <v>482829.7</v>
      </c>
      <c r="G6" s="66">
        <v>507595.9</v>
      </c>
      <c r="H6" s="66">
        <v>499772.5</v>
      </c>
      <c r="I6" s="66">
        <v>494501</v>
      </c>
      <c r="J6" s="66">
        <v>481401.4</v>
      </c>
      <c r="K6" s="66">
        <v>469904.8</v>
      </c>
      <c r="L6" s="66">
        <v>447254.9</v>
      </c>
      <c r="M6" s="66">
        <v>430197.1</v>
      </c>
      <c r="N6" s="66">
        <v>409306</v>
      </c>
      <c r="O6" s="66">
        <v>386131.4</v>
      </c>
      <c r="P6" s="66">
        <v>369525.2</v>
      </c>
      <c r="Q6" s="66">
        <v>361559.6</v>
      </c>
      <c r="R6" s="66">
        <v>353072.5</v>
      </c>
      <c r="S6" s="66">
        <v>345431.9</v>
      </c>
      <c r="T6" s="66">
        <v>339017</v>
      </c>
      <c r="U6" s="66">
        <v>343450.8</v>
      </c>
    </row>
    <row r="7" spans="2:21" x14ac:dyDescent="0.2">
      <c r="B7" s="4" t="s">
        <v>39</v>
      </c>
      <c r="C7" s="4" t="s">
        <v>54</v>
      </c>
      <c r="D7" s="66">
        <v>967596.3</v>
      </c>
      <c r="E7" s="66">
        <v>1085804.6000000001</v>
      </c>
      <c r="F7" s="66">
        <v>1177326.3999999999</v>
      </c>
      <c r="G7" s="66">
        <v>1220906.3</v>
      </c>
      <c r="H7" s="66">
        <v>1227452.1000000001</v>
      </c>
      <c r="I7" s="66">
        <v>1225260.2</v>
      </c>
      <c r="J7" s="66">
        <v>1265090.1000000001</v>
      </c>
      <c r="K7" s="66">
        <v>1284257.5</v>
      </c>
      <c r="L7" s="66">
        <v>1248377.2</v>
      </c>
      <c r="M7" s="66">
        <v>1245524.7</v>
      </c>
      <c r="N7" s="66">
        <v>1198723.6000000001</v>
      </c>
      <c r="O7" s="66">
        <v>1164619.3</v>
      </c>
      <c r="P7" s="66">
        <v>1125474.8</v>
      </c>
      <c r="Q7" s="66">
        <v>1113362</v>
      </c>
      <c r="R7" s="66">
        <v>1103848.3999999999</v>
      </c>
      <c r="S7" s="66">
        <v>1085010.2</v>
      </c>
      <c r="T7" s="66">
        <v>1070443</v>
      </c>
      <c r="U7" s="66">
        <v>1066323.3</v>
      </c>
    </row>
    <row r="8" spans="2:21" x14ac:dyDescent="0.2">
      <c r="B8" s="4" t="s">
        <v>38</v>
      </c>
      <c r="C8" s="4" t="s">
        <v>55</v>
      </c>
      <c r="D8" s="66">
        <v>339599</v>
      </c>
      <c r="E8" s="66">
        <v>348373</v>
      </c>
      <c r="F8" s="66">
        <v>362899</v>
      </c>
      <c r="G8" s="66">
        <v>375775</v>
      </c>
      <c r="H8" s="66">
        <v>375720</v>
      </c>
      <c r="I8" s="66">
        <v>375941</v>
      </c>
      <c r="J8" s="66">
        <v>392453</v>
      </c>
      <c r="K8" s="66">
        <v>394206</v>
      </c>
      <c r="L8" s="66">
        <v>390576</v>
      </c>
      <c r="M8" s="66">
        <v>377894</v>
      </c>
      <c r="N8" s="66">
        <v>373458</v>
      </c>
      <c r="O8" s="66">
        <v>371582</v>
      </c>
      <c r="P8" s="66">
        <v>367370</v>
      </c>
      <c r="Q8" s="66">
        <v>373080.9</v>
      </c>
      <c r="R8" s="66">
        <v>372023.9</v>
      </c>
      <c r="S8" s="66">
        <v>372809.1</v>
      </c>
      <c r="T8" s="66">
        <v>388457.8</v>
      </c>
      <c r="U8" s="66">
        <v>414978.7</v>
      </c>
    </row>
    <row r="9" spans="2:21" x14ac:dyDescent="0.2">
      <c r="B9" s="4" t="s">
        <v>118</v>
      </c>
      <c r="C9" s="4" t="s">
        <v>96</v>
      </c>
      <c r="D9" s="66">
        <v>15495.9</v>
      </c>
      <c r="E9" s="66">
        <v>15919.8</v>
      </c>
      <c r="F9" s="66">
        <v>16371</v>
      </c>
      <c r="G9" s="66">
        <v>16772.400000000001</v>
      </c>
      <c r="H9" s="66">
        <v>16724.400000000001</v>
      </c>
      <c r="I9" s="66">
        <v>16966.8</v>
      </c>
      <c r="J9" s="66">
        <v>17419.5</v>
      </c>
      <c r="K9" s="66">
        <v>17050.2</v>
      </c>
      <c r="L9" s="66">
        <v>16456.2</v>
      </c>
      <c r="M9" s="66">
        <v>15821.7</v>
      </c>
      <c r="N9" s="66">
        <v>15245.7</v>
      </c>
      <c r="O9" s="66">
        <v>14700.3</v>
      </c>
      <c r="P9" s="66">
        <v>14316.9</v>
      </c>
      <c r="Q9" s="66">
        <v>14116.5</v>
      </c>
      <c r="R9" s="66">
        <v>13740</v>
      </c>
      <c r="S9" s="66">
        <v>13434.6</v>
      </c>
      <c r="T9" s="66">
        <v>13737</v>
      </c>
      <c r="U9" s="66">
        <v>14260.5</v>
      </c>
    </row>
    <row r="10" spans="2:21" x14ac:dyDescent="0.2">
      <c r="B10" s="58" t="s">
        <v>122</v>
      </c>
      <c r="C10" s="4" t="s">
        <v>130</v>
      </c>
      <c r="D10" s="66">
        <v>507363.3</v>
      </c>
      <c r="E10" s="66">
        <v>537001.30000000005</v>
      </c>
      <c r="F10" s="66">
        <v>564418.80000000005</v>
      </c>
      <c r="G10" s="66">
        <v>589411.19999999995</v>
      </c>
      <c r="H10" s="66">
        <v>579888</v>
      </c>
      <c r="I10" s="66">
        <v>586690.4</v>
      </c>
      <c r="J10" s="66">
        <v>589842.30000000005</v>
      </c>
      <c r="K10" s="66">
        <v>595958.9</v>
      </c>
      <c r="L10" s="66">
        <v>575285.19999999995</v>
      </c>
      <c r="M10" s="66">
        <v>565616.19999999995</v>
      </c>
      <c r="N10" s="66">
        <v>567429.80000000005</v>
      </c>
      <c r="O10" s="66">
        <v>560794.6</v>
      </c>
      <c r="P10" s="66">
        <v>575029</v>
      </c>
      <c r="Q10" s="66">
        <v>587615.30000000005</v>
      </c>
      <c r="R10" s="66">
        <v>610268.6</v>
      </c>
      <c r="S10" s="66">
        <v>602305.80000000005</v>
      </c>
      <c r="T10" s="66">
        <v>623989.9</v>
      </c>
      <c r="U10" s="66">
        <v>667521.4</v>
      </c>
    </row>
    <row r="11" spans="2:21" x14ac:dyDescent="0.2">
      <c r="B11" s="58" t="s">
        <v>123</v>
      </c>
      <c r="C11" s="6" t="s">
        <v>57</v>
      </c>
      <c r="D11" s="66">
        <v>114466</v>
      </c>
      <c r="E11" s="66">
        <v>120426.4</v>
      </c>
      <c r="F11" s="66">
        <v>124852.5</v>
      </c>
      <c r="G11" s="66">
        <v>131099.29999999999</v>
      </c>
      <c r="H11" s="66">
        <v>126265.3</v>
      </c>
      <c r="I11" s="66">
        <v>128541.8</v>
      </c>
      <c r="J11" s="66">
        <v>122925.2</v>
      </c>
      <c r="K11" s="66">
        <v>120937.8</v>
      </c>
      <c r="L11" s="66">
        <v>113590.7</v>
      </c>
      <c r="M11" s="66">
        <v>106951.9</v>
      </c>
      <c r="N11" s="66">
        <v>105714.7</v>
      </c>
      <c r="O11" s="66">
        <v>104380</v>
      </c>
      <c r="P11" s="66">
        <v>107498.5</v>
      </c>
      <c r="Q11" s="66">
        <v>111090.6</v>
      </c>
      <c r="R11" s="66">
        <v>117011.3</v>
      </c>
      <c r="S11" s="66">
        <v>114769.60000000001</v>
      </c>
      <c r="T11" s="66">
        <v>119609.60000000001</v>
      </c>
      <c r="U11" s="66">
        <v>129991.8</v>
      </c>
    </row>
    <row r="12" spans="2:21" x14ac:dyDescent="0.2">
      <c r="B12" s="58" t="s">
        <v>124</v>
      </c>
      <c r="C12" s="6" t="s">
        <v>58</v>
      </c>
      <c r="D12" s="66">
        <v>24115</v>
      </c>
      <c r="E12" s="66">
        <v>23873.7</v>
      </c>
      <c r="F12" s="66">
        <v>24188.9</v>
      </c>
      <c r="G12" s="66">
        <v>23850.2</v>
      </c>
      <c r="H12" s="66">
        <v>23399.3</v>
      </c>
      <c r="I12" s="66">
        <v>23596.9</v>
      </c>
      <c r="J12" s="66">
        <v>24172.2</v>
      </c>
      <c r="K12" s="66">
        <v>25148.799999999999</v>
      </c>
      <c r="L12" s="66">
        <v>24552.6</v>
      </c>
      <c r="M12" s="66">
        <v>24228.5</v>
      </c>
      <c r="N12" s="66">
        <v>25677.1</v>
      </c>
      <c r="O12" s="66">
        <v>26074.1</v>
      </c>
      <c r="P12" s="66">
        <v>27324</v>
      </c>
      <c r="Q12" s="66">
        <v>28416.1</v>
      </c>
      <c r="R12" s="66">
        <v>29970.9</v>
      </c>
      <c r="S12" s="66">
        <v>30129</v>
      </c>
      <c r="T12" s="66">
        <v>30690.3</v>
      </c>
      <c r="U12" s="66">
        <v>32091.200000000001</v>
      </c>
    </row>
    <row r="13" spans="2:21" x14ac:dyDescent="0.2">
      <c r="B13" s="58" t="s">
        <v>120</v>
      </c>
      <c r="C13" s="6" t="s">
        <v>129</v>
      </c>
      <c r="D13" s="66">
        <v>368782.3</v>
      </c>
      <c r="E13" s="66">
        <v>392701.2</v>
      </c>
      <c r="F13" s="66">
        <v>415377.4</v>
      </c>
      <c r="G13" s="66">
        <v>434461.7</v>
      </c>
      <c r="H13" s="66">
        <v>430223.5</v>
      </c>
      <c r="I13" s="66">
        <v>434551.7</v>
      </c>
      <c r="J13" s="66">
        <v>442744.8</v>
      </c>
      <c r="K13" s="66">
        <v>449872.2</v>
      </c>
      <c r="L13" s="66">
        <v>437141.9</v>
      </c>
      <c r="M13" s="66">
        <v>434435.8</v>
      </c>
      <c r="N13" s="66">
        <v>436038</v>
      </c>
      <c r="O13" s="66">
        <v>430340.5</v>
      </c>
      <c r="P13" s="66">
        <v>440206.5</v>
      </c>
      <c r="Q13" s="66">
        <v>448108.7</v>
      </c>
      <c r="R13" s="66">
        <v>463286.4</v>
      </c>
      <c r="S13" s="66">
        <v>457407.2</v>
      </c>
      <c r="T13" s="66">
        <v>473690</v>
      </c>
      <c r="U13" s="66">
        <v>505438.4</v>
      </c>
    </row>
    <row r="14" spans="2:21" x14ac:dyDescent="0.2">
      <c r="B14" s="4" t="s">
        <v>14</v>
      </c>
      <c r="C14" s="4" t="s">
        <v>59</v>
      </c>
      <c r="D14" s="66">
        <v>1160</v>
      </c>
      <c r="E14" s="66">
        <v>1209.9000000000001</v>
      </c>
      <c r="F14" s="66">
        <v>1263.5</v>
      </c>
      <c r="G14" s="66">
        <v>1196.4000000000001</v>
      </c>
      <c r="H14" s="66">
        <v>1282.2</v>
      </c>
      <c r="I14" s="66">
        <v>1427.5</v>
      </c>
      <c r="J14" s="66">
        <v>1383.1</v>
      </c>
      <c r="K14" s="66">
        <v>1397.4</v>
      </c>
      <c r="L14" s="66">
        <v>1371.6</v>
      </c>
      <c r="M14" s="66">
        <v>1384.8</v>
      </c>
      <c r="N14" s="66">
        <v>1333.4</v>
      </c>
      <c r="O14" s="66">
        <v>1357.6</v>
      </c>
      <c r="P14" s="66">
        <v>1346.5</v>
      </c>
      <c r="Q14" s="66">
        <v>1284</v>
      </c>
      <c r="R14" s="66">
        <v>1251.2</v>
      </c>
      <c r="S14" s="66">
        <v>1193</v>
      </c>
      <c r="T14" s="66">
        <v>1204.8</v>
      </c>
      <c r="U14" s="66">
        <v>1202.5999999999999</v>
      </c>
    </row>
    <row r="15" spans="2:21" x14ac:dyDescent="0.2">
      <c r="B15" s="4" t="s">
        <v>43</v>
      </c>
      <c r="C15" s="4" t="s">
        <v>60</v>
      </c>
      <c r="D15" s="66">
        <v>89737</v>
      </c>
      <c r="E15" s="66">
        <v>91728.8</v>
      </c>
      <c r="F15" s="66">
        <v>95027.9</v>
      </c>
      <c r="G15" s="66">
        <v>98482.5</v>
      </c>
      <c r="H15" s="66">
        <v>100062.9</v>
      </c>
      <c r="I15" s="66">
        <v>102605.9</v>
      </c>
      <c r="J15" s="66">
        <v>104349.7</v>
      </c>
      <c r="K15" s="66">
        <v>104021.4</v>
      </c>
      <c r="L15" s="66">
        <v>107131</v>
      </c>
      <c r="M15" s="66">
        <v>113884.2</v>
      </c>
      <c r="N15" s="66">
        <v>124866.3</v>
      </c>
      <c r="O15" s="66">
        <v>127805.1</v>
      </c>
      <c r="P15" s="66">
        <v>133771.20000000001</v>
      </c>
      <c r="Q15" s="66">
        <v>139319.1</v>
      </c>
      <c r="R15" s="66">
        <v>143633.60000000001</v>
      </c>
      <c r="S15" s="66">
        <v>145942.20000000001</v>
      </c>
      <c r="T15" s="66">
        <v>150839.4</v>
      </c>
      <c r="U15" s="66">
        <v>156469.20000000001</v>
      </c>
    </row>
    <row r="16" spans="2:21" x14ac:dyDescent="0.2">
      <c r="B16" s="59" t="s">
        <v>127</v>
      </c>
      <c r="C16" s="7" t="s">
        <v>117</v>
      </c>
      <c r="D16" s="66">
        <v>40491.699999999997</v>
      </c>
      <c r="E16" s="66">
        <v>42261.8</v>
      </c>
      <c r="F16" s="66">
        <v>44232.1</v>
      </c>
      <c r="G16" s="66">
        <v>46725.7</v>
      </c>
      <c r="H16" s="66">
        <v>48634.8</v>
      </c>
      <c r="I16" s="66">
        <v>51154.3</v>
      </c>
      <c r="J16" s="66">
        <v>53041.9</v>
      </c>
      <c r="K16" s="66">
        <v>52924.3</v>
      </c>
      <c r="L16" s="66">
        <v>55059.199999999997</v>
      </c>
      <c r="M16" s="66">
        <v>58648.5</v>
      </c>
      <c r="N16" s="66">
        <v>62553.3</v>
      </c>
      <c r="O16" s="66">
        <v>64394.3</v>
      </c>
      <c r="P16" s="66">
        <v>68287.399999999994</v>
      </c>
      <c r="Q16" s="66">
        <v>72064.100000000006</v>
      </c>
      <c r="R16" s="66">
        <v>75679.100000000006</v>
      </c>
      <c r="S16" s="66">
        <v>77635.8</v>
      </c>
      <c r="T16" s="66">
        <v>81317.899999999994</v>
      </c>
      <c r="U16" s="66">
        <v>84767.4</v>
      </c>
    </row>
    <row r="17" spans="2:21" x14ac:dyDescent="0.2">
      <c r="B17" s="58" t="s">
        <v>171</v>
      </c>
      <c r="C17" s="7" t="s">
        <v>170</v>
      </c>
      <c r="D17" s="66">
        <v>41903.300000000003</v>
      </c>
      <c r="E17" s="66">
        <v>41918.199999999997</v>
      </c>
      <c r="F17" s="66">
        <v>42945.599999999999</v>
      </c>
      <c r="G17" s="66">
        <v>43490.1</v>
      </c>
      <c r="H17" s="66">
        <v>43180.5</v>
      </c>
      <c r="I17" s="66">
        <v>43271.6</v>
      </c>
      <c r="J17" s="66">
        <v>42792.1</v>
      </c>
      <c r="K17" s="66">
        <v>42649.7</v>
      </c>
      <c r="L17" s="66">
        <v>43679.9</v>
      </c>
      <c r="M17" s="66">
        <v>46850</v>
      </c>
      <c r="N17" s="66">
        <v>50802.9</v>
      </c>
      <c r="O17" s="66">
        <v>53840</v>
      </c>
      <c r="P17" s="66">
        <v>56320.2</v>
      </c>
      <c r="Q17" s="66">
        <v>58357.7</v>
      </c>
      <c r="R17" s="66">
        <v>59452.3</v>
      </c>
      <c r="S17" s="66">
        <v>60207.5</v>
      </c>
      <c r="T17" s="66">
        <v>61700</v>
      </c>
      <c r="U17" s="66">
        <v>64334.6</v>
      </c>
    </row>
    <row r="18" spans="2:21" x14ac:dyDescent="0.2">
      <c r="B18" s="4" t="s">
        <v>15</v>
      </c>
      <c r="C18" s="4" t="s">
        <v>61</v>
      </c>
      <c r="D18" s="66">
        <v>300830.2</v>
      </c>
      <c r="E18" s="66">
        <v>313847.7</v>
      </c>
      <c r="F18" s="66">
        <v>332910.3</v>
      </c>
      <c r="G18" s="66">
        <v>344978.1</v>
      </c>
      <c r="H18" s="66">
        <v>327997.90000000002</v>
      </c>
      <c r="I18" s="66">
        <v>346090.8</v>
      </c>
      <c r="J18" s="66">
        <v>360152.1</v>
      </c>
      <c r="K18" s="66">
        <v>351336.6</v>
      </c>
      <c r="L18" s="66">
        <v>346529.7</v>
      </c>
      <c r="M18" s="66">
        <v>349991.3</v>
      </c>
      <c r="N18" s="66">
        <v>351991.9</v>
      </c>
      <c r="O18" s="66">
        <v>359187.1</v>
      </c>
      <c r="P18" s="66">
        <v>371237.8</v>
      </c>
      <c r="Q18" s="66">
        <v>382756.9</v>
      </c>
      <c r="R18" s="66">
        <v>385734.5</v>
      </c>
      <c r="S18" s="66">
        <v>377790.8</v>
      </c>
      <c r="T18" s="66">
        <v>401498.9</v>
      </c>
      <c r="U18" s="66">
        <v>405868.4</v>
      </c>
    </row>
    <row r="19" spans="2:21" x14ac:dyDescent="0.2">
      <c r="B19" s="4" t="s">
        <v>16</v>
      </c>
      <c r="C19" s="4" t="s">
        <v>62</v>
      </c>
      <c r="D19" s="66">
        <v>17410.5</v>
      </c>
      <c r="E19" s="66">
        <v>17661.2</v>
      </c>
      <c r="F19" s="66">
        <v>18153.8</v>
      </c>
      <c r="G19" s="66">
        <v>18429.900000000001</v>
      </c>
      <c r="H19" s="66">
        <v>18561.400000000001</v>
      </c>
      <c r="I19" s="66">
        <v>20205</v>
      </c>
      <c r="J19" s="66">
        <v>20281.2</v>
      </c>
      <c r="K19" s="66">
        <v>20252.5</v>
      </c>
      <c r="L19" s="66">
        <v>19305.3</v>
      </c>
      <c r="M19" s="66">
        <v>19374.900000000001</v>
      </c>
      <c r="N19" s="66">
        <v>19370.3</v>
      </c>
      <c r="O19" s="66">
        <v>19464.8</v>
      </c>
      <c r="P19" s="66">
        <v>19695.8</v>
      </c>
      <c r="Q19" s="66">
        <v>19751</v>
      </c>
      <c r="R19" s="66">
        <v>19711.400000000001</v>
      </c>
      <c r="S19" s="66">
        <v>19732.3</v>
      </c>
      <c r="T19" s="66">
        <v>19834.5</v>
      </c>
      <c r="U19" s="66">
        <v>20037.400000000001</v>
      </c>
    </row>
    <row r="20" spans="2:21" x14ac:dyDescent="0.2">
      <c r="B20" s="2" t="s">
        <v>42</v>
      </c>
      <c r="C20" s="2" t="s">
        <v>63</v>
      </c>
      <c r="D20" s="67">
        <v>2635580.5</v>
      </c>
      <c r="E20" s="67">
        <v>2856330.7</v>
      </c>
      <c r="F20" s="67">
        <v>3051200.4</v>
      </c>
      <c r="G20" s="67">
        <v>3173547.6</v>
      </c>
      <c r="H20" s="67">
        <v>3147461.5</v>
      </c>
      <c r="I20" s="67">
        <v>3169688.5</v>
      </c>
      <c r="J20" s="67">
        <v>3232372.3</v>
      </c>
      <c r="K20" s="67">
        <v>3238385.2</v>
      </c>
      <c r="L20" s="67">
        <v>3152287.1</v>
      </c>
      <c r="M20" s="67">
        <v>3119688.9</v>
      </c>
      <c r="N20" s="67">
        <v>3061725.1</v>
      </c>
      <c r="O20" s="67">
        <v>3005642.2</v>
      </c>
      <c r="P20" s="67">
        <v>2977767.1</v>
      </c>
      <c r="Q20" s="67">
        <v>2992845.3</v>
      </c>
      <c r="R20" s="67">
        <v>3003284.1</v>
      </c>
      <c r="S20" s="67">
        <v>2963650</v>
      </c>
      <c r="T20" s="67">
        <v>3009022.3</v>
      </c>
      <c r="U20" s="67">
        <v>3090112.4</v>
      </c>
    </row>
    <row r="21" spans="2:21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</row>
    <row r="22" spans="2:21" x14ac:dyDescent="0.2">
      <c r="B22" s="4" t="s">
        <v>18</v>
      </c>
      <c r="C22" s="4" t="s">
        <v>65</v>
      </c>
      <c r="D22" s="66">
        <v>191241.93</v>
      </c>
      <c r="E22" s="66">
        <v>214203.34</v>
      </c>
      <c r="F22" s="66">
        <v>230139.62</v>
      </c>
      <c r="G22" s="66">
        <v>223041.2</v>
      </c>
      <c r="H22" s="66">
        <v>235923.52</v>
      </c>
      <c r="I22" s="66">
        <v>240052.06</v>
      </c>
      <c r="J22" s="66">
        <v>233669.74</v>
      </c>
      <c r="K22" s="66">
        <v>248475.19</v>
      </c>
      <c r="L22" s="66">
        <v>257380.68</v>
      </c>
      <c r="M22" s="66">
        <v>270587.26</v>
      </c>
      <c r="N22" s="66">
        <v>299742.25</v>
      </c>
      <c r="O22" s="66">
        <v>321047.14</v>
      </c>
      <c r="P22" s="66">
        <v>351130.17</v>
      </c>
      <c r="Q22" s="66">
        <v>361780.88</v>
      </c>
      <c r="R22" s="66">
        <v>388388.16</v>
      </c>
      <c r="S22" s="66">
        <v>478510.67</v>
      </c>
      <c r="T22" s="66">
        <v>525903.42000000004</v>
      </c>
      <c r="U22" s="66">
        <v>532392.11</v>
      </c>
    </row>
    <row r="23" spans="2:21" x14ac:dyDescent="0.2">
      <c r="B23" s="4" t="s">
        <v>19</v>
      </c>
      <c r="C23" s="4" t="s">
        <v>105</v>
      </c>
      <c r="D23" s="66">
        <v>36745.050000000003</v>
      </c>
      <c r="E23" s="66">
        <v>34963.050000000003</v>
      </c>
      <c r="F23" s="66">
        <v>53431.69</v>
      </c>
      <c r="G23" s="66">
        <v>51079.76</v>
      </c>
      <c r="H23" s="66">
        <v>57130.69</v>
      </c>
      <c r="I23" s="66">
        <v>73048.09</v>
      </c>
      <c r="J23" s="66">
        <v>59939.19</v>
      </c>
      <c r="K23" s="66">
        <v>62960.67</v>
      </c>
      <c r="L23" s="66">
        <v>66324.31</v>
      </c>
      <c r="M23" s="66">
        <v>68760.570000000007</v>
      </c>
      <c r="N23" s="66">
        <v>66175.289999999994</v>
      </c>
      <c r="O23" s="66">
        <v>69360.13</v>
      </c>
      <c r="P23" s="66">
        <v>69775.06</v>
      </c>
      <c r="Q23" s="66">
        <v>59940.63</v>
      </c>
      <c r="R23" s="66">
        <v>54381.98</v>
      </c>
      <c r="S23" s="66">
        <v>66043.490000000005</v>
      </c>
      <c r="T23" s="66">
        <v>55615.519999999997</v>
      </c>
      <c r="U23" s="66">
        <v>58390.29</v>
      </c>
    </row>
    <row r="24" spans="2:21" x14ac:dyDescent="0.2">
      <c r="B24" s="4" t="s">
        <v>20</v>
      </c>
      <c r="C24" s="4" t="s">
        <v>66</v>
      </c>
      <c r="D24" s="66">
        <v>46878.73</v>
      </c>
      <c r="E24" s="66">
        <v>51964.82</v>
      </c>
      <c r="F24" s="66">
        <v>67095.240000000005</v>
      </c>
      <c r="G24" s="66">
        <v>69441.929999999993</v>
      </c>
      <c r="H24" s="66">
        <v>72875.73</v>
      </c>
      <c r="I24" s="66">
        <v>70183.45</v>
      </c>
      <c r="J24" s="66">
        <v>72865.97</v>
      </c>
      <c r="K24" s="66">
        <v>64003.48</v>
      </c>
      <c r="L24" s="66">
        <v>69233.850000000006</v>
      </c>
      <c r="M24" s="66">
        <v>72808.259999999995</v>
      </c>
      <c r="N24" s="66">
        <v>66506.39</v>
      </c>
      <c r="O24" s="66">
        <v>72345.440000000002</v>
      </c>
      <c r="P24" s="66">
        <v>70492.39</v>
      </c>
      <c r="Q24" s="66">
        <v>70891.14</v>
      </c>
      <c r="R24" s="66">
        <v>84538.74</v>
      </c>
      <c r="S24" s="66">
        <v>90375.1</v>
      </c>
      <c r="T24" s="66">
        <v>89728.62</v>
      </c>
      <c r="U24" s="66">
        <v>89992.56</v>
      </c>
    </row>
    <row r="25" spans="2:21" x14ac:dyDescent="0.2">
      <c r="B25" s="4" t="s">
        <v>125</v>
      </c>
      <c r="C25" s="4" t="s">
        <v>67</v>
      </c>
      <c r="D25" s="66">
        <v>616847.11</v>
      </c>
      <c r="E25" s="66">
        <v>686973.25</v>
      </c>
      <c r="F25" s="66">
        <v>679664.32</v>
      </c>
      <c r="G25" s="66">
        <v>525330.80000000005</v>
      </c>
      <c r="H25" s="66">
        <v>533550.48</v>
      </c>
      <c r="I25" s="66">
        <v>496704.53</v>
      </c>
      <c r="J25" s="66">
        <v>504222.71999999997</v>
      </c>
      <c r="K25" s="66">
        <v>523095.15</v>
      </c>
      <c r="L25" s="66">
        <v>521119.06</v>
      </c>
      <c r="M25" s="66">
        <v>544558.24</v>
      </c>
      <c r="N25" s="66">
        <v>578237.28</v>
      </c>
      <c r="O25" s="66">
        <v>604514.17000000004</v>
      </c>
      <c r="P25" s="66">
        <v>634361.11</v>
      </c>
      <c r="Q25" s="66">
        <v>669054.6</v>
      </c>
      <c r="R25" s="66">
        <v>736664.15</v>
      </c>
      <c r="S25" s="66">
        <v>708527.68</v>
      </c>
      <c r="T25" s="66">
        <v>810730.9</v>
      </c>
      <c r="U25" s="66">
        <v>853262.43</v>
      </c>
    </row>
    <row r="26" spans="2:21" x14ac:dyDescent="0.2">
      <c r="B26" s="4" t="s">
        <v>21</v>
      </c>
      <c r="C26" s="4" t="s">
        <v>119</v>
      </c>
      <c r="D26" s="66">
        <v>9361.2000000000007</v>
      </c>
      <c r="E26" s="66">
        <v>12318.04</v>
      </c>
      <c r="F26" s="66">
        <v>7942.09</v>
      </c>
      <c r="G26" s="66">
        <v>12013</v>
      </c>
      <c r="H26" s="66">
        <v>12753</v>
      </c>
      <c r="I26" s="66">
        <v>12375</v>
      </c>
      <c r="J26" s="66">
        <v>16888</v>
      </c>
      <c r="K26" s="66">
        <v>16204</v>
      </c>
      <c r="L26" s="66">
        <v>12361.4</v>
      </c>
      <c r="M26" s="66">
        <v>16840.77</v>
      </c>
      <c r="N26" s="66">
        <v>15424.63</v>
      </c>
      <c r="O26" s="66">
        <v>13421.25</v>
      </c>
      <c r="P26" s="66">
        <v>12157.34</v>
      </c>
      <c r="Q26" s="66">
        <v>15727.29</v>
      </c>
      <c r="R26" s="66">
        <v>14988.68</v>
      </c>
      <c r="S26" s="66">
        <v>15142.51</v>
      </c>
      <c r="T26" s="66">
        <v>41253.54</v>
      </c>
      <c r="U26" s="66">
        <v>33653.56</v>
      </c>
    </row>
    <row r="27" spans="2:21" x14ac:dyDescent="0.2">
      <c r="B27" s="4" t="s">
        <v>22</v>
      </c>
      <c r="C27" s="4" t="s">
        <v>68</v>
      </c>
      <c r="D27" s="66">
        <v>13969.48</v>
      </c>
      <c r="E27" s="66">
        <v>13604.05</v>
      </c>
      <c r="F27" s="66">
        <v>11989.28</v>
      </c>
      <c r="G27" s="66">
        <v>8800.08</v>
      </c>
      <c r="H27" s="66">
        <v>8865.36</v>
      </c>
      <c r="I27" s="66">
        <v>10353.74</v>
      </c>
      <c r="J27" s="66">
        <v>6654.67</v>
      </c>
      <c r="K27" s="66">
        <v>7062.81</v>
      </c>
      <c r="L27" s="66">
        <v>13223.58</v>
      </c>
      <c r="M27" s="66">
        <v>14628.26</v>
      </c>
      <c r="N27" s="66">
        <v>19251.73</v>
      </c>
      <c r="O27" s="66">
        <v>19662.84</v>
      </c>
      <c r="P27" s="66">
        <v>24642.61</v>
      </c>
      <c r="Q27" s="66">
        <v>26107.11</v>
      </c>
      <c r="R27" s="66">
        <v>26803.72</v>
      </c>
      <c r="S27" s="66">
        <v>29364.21</v>
      </c>
      <c r="T27" s="66">
        <v>38092.81</v>
      </c>
      <c r="U27" s="66">
        <v>35193.730000000003</v>
      </c>
    </row>
    <row r="28" spans="2:21" x14ac:dyDescent="0.2">
      <c r="B28" s="4" t="s">
        <v>23</v>
      </c>
      <c r="C28" s="4" t="s">
        <v>106</v>
      </c>
      <c r="D28" s="66">
        <v>19169.990000000002</v>
      </c>
      <c r="E28" s="66">
        <v>19886.61</v>
      </c>
      <c r="F28" s="66">
        <v>19821.490000000002</v>
      </c>
      <c r="G28" s="66">
        <v>18658.759999999998</v>
      </c>
      <c r="H28" s="66">
        <v>18798.13</v>
      </c>
      <c r="I28" s="66">
        <v>18011.21</v>
      </c>
      <c r="J28" s="66">
        <v>18405.59</v>
      </c>
      <c r="K28" s="66">
        <v>17936.7</v>
      </c>
      <c r="L28" s="66">
        <v>17487.900000000001</v>
      </c>
      <c r="M28" s="66">
        <v>17281.2</v>
      </c>
      <c r="N28" s="66">
        <v>16895.7</v>
      </c>
      <c r="O28" s="66">
        <v>17419.5</v>
      </c>
      <c r="P28" s="66">
        <v>11153.1</v>
      </c>
      <c r="Q28" s="66">
        <v>12921</v>
      </c>
      <c r="R28" s="66">
        <v>15615</v>
      </c>
      <c r="S28" s="66">
        <v>15944.54</v>
      </c>
      <c r="T28" s="66">
        <v>17791.62</v>
      </c>
      <c r="U28" s="66">
        <v>17887.099999999999</v>
      </c>
    </row>
    <row r="29" spans="2:21" x14ac:dyDescent="0.2">
      <c r="B29" s="4" t="s">
        <v>24</v>
      </c>
      <c r="C29" s="4" t="s">
        <v>88</v>
      </c>
      <c r="D29" s="66">
        <v>563643.13</v>
      </c>
      <c r="E29" s="66">
        <v>634377.16</v>
      </c>
      <c r="F29" s="66">
        <v>602650.69999999995</v>
      </c>
      <c r="G29" s="66">
        <v>604278.84</v>
      </c>
      <c r="H29" s="66">
        <v>579451.88</v>
      </c>
      <c r="I29" s="66">
        <v>630337.31999999995</v>
      </c>
      <c r="J29" s="66">
        <v>703136.11</v>
      </c>
      <c r="K29" s="66">
        <v>634207.12</v>
      </c>
      <c r="L29" s="66">
        <v>619454.80000000005</v>
      </c>
      <c r="M29" s="66">
        <v>596697.1</v>
      </c>
      <c r="N29" s="66">
        <v>585402.06000000006</v>
      </c>
      <c r="O29" s="66">
        <v>561708.73</v>
      </c>
      <c r="P29" s="66">
        <v>633857.64</v>
      </c>
      <c r="Q29" s="66">
        <v>574261.72</v>
      </c>
      <c r="R29" s="66">
        <v>599137.37</v>
      </c>
      <c r="S29" s="66">
        <v>568884.81999999995</v>
      </c>
      <c r="T29" s="66">
        <v>687044.51</v>
      </c>
      <c r="U29" s="66">
        <v>689531.37</v>
      </c>
    </row>
    <row r="30" spans="2:21" x14ac:dyDescent="0.2">
      <c r="B30" s="2" t="s">
        <v>44</v>
      </c>
      <c r="C30" s="2" t="s">
        <v>69</v>
      </c>
      <c r="D30" s="67">
        <v>1497856.61</v>
      </c>
      <c r="E30" s="67">
        <v>1668290.32</v>
      </c>
      <c r="F30" s="67">
        <v>1672734.43</v>
      </c>
      <c r="G30" s="67">
        <v>1512644.38</v>
      </c>
      <c r="H30" s="67">
        <v>1519348.79</v>
      </c>
      <c r="I30" s="67">
        <v>1551065.39</v>
      </c>
      <c r="J30" s="67">
        <v>1615781.99</v>
      </c>
      <c r="K30" s="67">
        <v>1573945.12</v>
      </c>
      <c r="L30" s="67">
        <v>1576585.59</v>
      </c>
      <c r="M30" s="67">
        <v>1602161.66</v>
      </c>
      <c r="N30" s="67">
        <v>1647635.32</v>
      </c>
      <c r="O30" s="67">
        <v>1679479.2</v>
      </c>
      <c r="P30" s="67">
        <v>1807569.42</v>
      </c>
      <c r="Q30" s="67">
        <v>1790684.38</v>
      </c>
      <c r="R30" s="67">
        <v>1920517.81</v>
      </c>
      <c r="S30" s="67">
        <v>1972793.03</v>
      </c>
      <c r="T30" s="67">
        <v>2266160.94</v>
      </c>
      <c r="U30" s="67">
        <v>2310303.15</v>
      </c>
    </row>
    <row r="31" spans="2:21" x14ac:dyDescent="0.2">
      <c r="B31" s="2" t="s">
        <v>33</v>
      </c>
      <c r="C31" s="2" t="s">
        <v>98</v>
      </c>
      <c r="D31" s="67">
        <v>4133437.1100000003</v>
      </c>
      <c r="E31" s="67">
        <v>4524621.0200000005</v>
      </c>
      <c r="F31" s="67">
        <v>4723934.83</v>
      </c>
      <c r="G31" s="67">
        <v>4686191.9800000004</v>
      </c>
      <c r="H31" s="67">
        <v>4666810.29</v>
      </c>
      <c r="I31" s="67">
        <v>4720753.8899999997</v>
      </c>
      <c r="J31" s="67">
        <v>4848154.29</v>
      </c>
      <c r="K31" s="67">
        <v>4812330.32</v>
      </c>
      <c r="L31" s="67">
        <v>4728872.6900000004</v>
      </c>
      <c r="M31" s="67">
        <v>4721850.5599999996</v>
      </c>
      <c r="N31" s="67">
        <v>4709360.42</v>
      </c>
      <c r="O31" s="67">
        <v>4685121.4000000004</v>
      </c>
      <c r="P31" s="67">
        <v>4785336.5199999996</v>
      </c>
      <c r="Q31" s="67">
        <v>4783529.68</v>
      </c>
      <c r="R31" s="67">
        <v>4923801.91</v>
      </c>
      <c r="S31" s="67">
        <v>4936443.03</v>
      </c>
      <c r="T31" s="67">
        <v>5275183.24</v>
      </c>
      <c r="U31" s="67">
        <v>5400415.5499999998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2:21" x14ac:dyDescent="0.2">
      <c r="B33" s="4" t="s">
        <v>18</v>
      </c>
      <c r="C33" s="4" t="s">
        <v>65</v>
      </c>
      <c r="D33" s="66">
        <v>0</v>
      </c>
      <c r="E33" s="66">
        <v>0</v>
      </c>
      <c r="F33" s="66">
        <v>25038.12</v>
      </c>
      <c r="G33" s="66">
        <v>26143.51</v>
      </c>
      <c r="H33" s="66">
        <v>27703.200000000001</v>
      </c>
      <c r="I33" s="66">
        <v>28264.41</v>
      </c>
      <c r="J33" s="66">
        <v>27902.93</v>
      </c>
      <c r="K33" s="66">
        <v>30368.77</v>
      </c>
      <c r="L33" s="66">
        <v>32102.25</v>
      </c>
      <c r="M33" s="66">
        <v>32557.83</v>
      </c>
      <c r="N33" s="66">
        <v>34978.76</v>
      </c>
      <c r="O33" s="66">
        <v>41776.94</v>
      </c>
      <c r="P33" s="66">
        <v>45065.95</v>
      </c>
      <c r="Q33" s="66">
        <v>46152.15</v>
      </c>
      <c r="R33" s="66">
        <v>48418.99</v>
      </c>
      <c r="S33" s="66">
        <v>61034.720000000001</v>
      </c>
      <c r="T33" s="66">
        <v>67629.570000000007</v>
      </c>
      <c r="U33" s="66">
        <v>73607.62</v>
      </c>
    </row>
    <row r="34" spans="2:21" x14ac:dyDescent="0.2">
      <c r="B34" s="4" t="s">
        <v>19</v>
      </c>
      <c r="C34" s="4" t="s">
        <v>105</v>
      </c>
      <c r="D34" s="66">
        <v>64963.41</v>
      </c>
      <c r="E34" s="66">
        <v>73791.06</v>
      </c>
      <c r="F34" s="66">
        <v>70645.19</v>
      </c>
      <c r="G34" s="66">
        <v>64790.78</v>
      </c>
      <c r="H34" s="66">
        <v>84080.24</v>
      </c>
      <c r="I34" s="66">
        <v>98852.13</v>
      </c>
      <c r="J34" s="66">
        <v>90838.06</v>
      </c>
      <c r="K34" s="66">
        <v>125910.44</v>
      </c>
      <c r="L34" s="66">
        <v>141457.69</v>
      </c>
      <c r="M34" s="66">
        <v>156182.35999999999</v>
      </c>
      <c r="N34" s="66">
        <v>149743</v>
      </c>
      <c r="O34" s="66">
        <v>140510.63</v>
      </c>
      <c r="P34" s="66">
        <v>161867.46</v>
      </c>
      <c r="Q34" s="66">
        <v>144925.29999999999</v>
      </c>
      <c r="R34" s="66">
        <v>146121.45000000001</v>
      </c>
      <c r="S34" s="66">
        <v>152152.82</v>
      </c>
      <c r="T34" s="66">
        <v>172002.46</v>
      </c>
      <c r="U34" s="66">
        <v>152466.81</v>
      </c>
    </row>
    <row r="35" spans="2:21" x14ac:dyDescent="0.2">
      <c r="B35" s="4" t="s">
        <v>20</v>
      </c>
      <c r="C35" s="4" t="s">
        <v>66</v>
      </c>
      <c r="D35" s="66">
        <v>923335.89</v>
      </c>
      <c r="E35" s="66">
        <v>1006211.61</v>
      </c>
      <c r="F35" s="66">
        <v>1138279.46</v>
      </c>
      <c r="G35" s="66">
        <v>1204251.0900000001</v>
      </c>
      <c r="H35" s="66">
        <v>1218993.6399999999</v>
      </c>
      <c r="I35" s="66">
        <v>1225002.77</v>
      </c>
      <c r="J35" s="66">
        <v>1247778.07</v>
      </c>
      <c r="K35" s="66">
        <v>1225526.72</v>
      </c>
      <c r="L35" s="66">
        <v>1176008.56</v>
      </c>
      <c r="M35" s="66">
        <v>1154842.6399999999</v>
      </c>
      <c r="N35" s="66">
        <v>1126083.81</v>
      </c>
      <c r="O35" s="66">
        <v>1111676.8899999999</v>
      </c>
      <c r="P35" s="66">
        <v>1079748.79</v>
      </c>
      <c r="Q35" s="66">
        <v>1088744.25</v>
      </c>
      <c r="R35" s="66">
        <v>1080736.77</v>
      </c>
      <c r="S35" s="66">
        <v>1132167.05</v>
      </c>
      <c r="T35" s="66">
        <v>1146765.8500000001</v>
      </c>
      <c r="U35" s="66">
        <v>1163426.6399999999</v>
      </c>
    </row>
    <row r="36" spans="2:21" x14ac:dyDescent="0.2">
      <c r="B36" s="4" t="s">
        <v>125</v>
      </c>
      <c r="C36" s="4" t="s">
        <v>67</v>
      </c>
      <c r="D36" s="66">
        <v>1688573.71</v>
      </c>
      <c r="E36" s="66">
        <v>1990048.3</v>
      </c>
      <c r="F36" s="66">
        <v>1890948.77</v>
      </c>
      <c r="G36" s="66">
        <v>1675994.67</v>
      </c>
      <c r="H36" s="66">
        <v>1539778.52</v>
      </c>
      <c r="I36" s="66">
        <v>1423049.88</v>
      </c>
      <c r="J36" s="66">
        <v>1355827.85</v>
      </c>
      <c r="K36" s="66">
        <v>1442237.48</v>
      </c>
      <c r="L36" s="66">
        <v>1570597.97</v>
      </c>
      <c r="M36" s="66">
        <v>1616525.12</v>
      </c>
      <c r="N36" s="66">
        <v>1751837.12</v>
      </c>
      <c r="O36" s="66">
        <v>1750700.42</v>
      </c>
      <c r="P36" s="66">
        <v>1816384.78</v>
      </c>
      <c r="Q36" s="66">
        <v>1770708.3</v>
      </c>
      <c r="R36" s="66">
        <v>2011920.8</v>
      </c>
      <c r="S36" s="66">
        <v>2032327.22</v>
      </c>
      <c r="T36" s="66">
        <v>2379312.37</v>
      </c>
      <c r="U36" s="66">
        <v>2284901.1800000002</v>
      </c>
    </row>
    <row r="37" spans="2:21" x14ac:dyDescent="0.2">
      <c r="B37" s="4" t="s">
        <v>21</v>
      </c>
      <c r="C37" s="4" t="s">
        <v>119</v>
      </c>
      <c r="D37" s="66">
        <v>10540.82</v>
      </c>
      <c r="E37" s="66">
        <v>12551.08</v>
      </c>
      <c r="F37" s="66">
        <v>13074.48</v>
      </c>
      <c r="G37" s="66">
        <v>9882.3700000000008</v>
      </c>
      <c r="H37" s="66">
        <v>11207.83</v>
      </c>
      <c r="I37" s="66">
        <v>9531.2199999999993</v>
      </c>
      <c r="J37" s="66">
        <v>14304.58</v>
      </c>
      <c r="K37" s="66">
        <v>11958.78</v>
      </c>
      <c r="L37" s="66">
        <v>9775.9500000000007</v>
      </c>
      <c r="M37" s="66">
        <v>13219.72</v>
      </c>
      <c r="N37" s="66">
        <v>14406.9</v>
      </c>
      <c r="O37" s="66">
        <v>13136.56</v>
      </c>
      <c r="P37" s="66">
        <v>9585.85</v>
      </c>
      <c r="Q37" s="66">
        <v>14083.56</v>
      </c>
      <c r="R37" s="66">
        <v>12037.55</v>
      </c>
      <c r="S37" s="66">
        <v>15558.68</v>
      </c>
      <c r="T37" s="66">
        <v>44806.73</v>
      </c>
      <c r="U37" s="66">
        <v>24455.85</v>
      </c>
    </row>
    <row r="38" spans="2:21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</row>
    <row r="39" spans="2:21" x14ac:dyDescent="0.2">
      <c r="B39" s="4" t="s">
        <v>23</v>
      </c>
      <c r="C39" s="4" t="s">
        <v>106</v>
      </c>
      <c r="D39" s="66">
        <v>103687.22</v>
      </c>
      <c r="E39" s="66">
        <v>110479.72</v>
      </c>
      <c r="F39" s="66">
        <v>109887.72</v>
      </c>
      <c r="G39" s="66">
        <v>109492.72</v>
      </c>
      <c r="H39" s="66">
        <v>107597.72</v>
      </c>
      <c r="I39" s="66">
        <v>105679.72</v>
      </c>
      <c r="J39" s="66">
        <v>103776.72</v>
      </c>
      <c r="K39" s="66">
        <v>101294.72</v>
      </c>
      <c r="L39" s="66">
        <v>100035.72</v>
      </c>
      <c r="M39" s="66">
        <v>99397.72</v>
      </c>
      <c r="N39" s="66">
        <v>99696.72</v>
      </c>
      <c r="O39" s="66">
        <v>101058.72</v>
      </c>
      <c r="P39" s="66">
        <v>103481.72</v>
      </c>
      <c r="Q39" s="66">
        <v>106517.72</v>
      </c>
      <c r="R39" s="66">
        <v>109123.72</v>
      </c>
      <c r="S39" s="66">
        <v>110945.72</v>
      </c>
      <c r="T39" s="66">
        <v>112985.72</v>
      </c>
      <c r="U39" s="66">
        <v>115031.72</v>
      </c>
    </row>
    <row r="40" spans="2:21" x14ac:dyDescent="0.2">
      <c r="B40" s="4" t="s">
        <v>71</v>
      </c>
      <c r="C40" s="4" t="s">
        <v>70</v>
      </c>
      <c r="D40" s="66">
        <v>514163.01</v>
      </c>
      <c r="E40" s="66">
        <v>583922.91</v>
      </c>
      <c r="F40" s="66">
        <v>550650</v>
      </c>
      <c r="G40" s="66">
        <v>551584</v>
      </c>
      <c r="H40" s="66">
        <v>515698</v>
      </c>
      <c r="I40" s="66">
        <v>578412</v>
      </c>
      <c r="J40" s="66">
        <v>648309</v>
      </c>
      <c r="K40" s="66">
        <v>577248</v>
      </c>
      <c r="L40" s="66">
        <v>578189.99</v>
      </c>
      <c r="M40" s="66">
        <v>562726.18000000005</v>
      </c>
      <c r="N40" s="66">
        <v>555536.25</v>
      </c>
      <c r="O40" s="66">
        <v>536345.30000000005</v>
      </c>
      <c r="P40" s="66">
        <v>604253.31999999995</v>
      </c>
      <c r="Q40" s="66">
        <v>541768.34</v>
      </c>
      <c r="R40" s="66">
        <v>571088.48</v>
      </c>
      <c r="S40" s="66">
        <v>539340.62</v>
      </c>
      <c r="T40" s="66">
        <v>640986.52</v>
      </c>
      <c r="U40" s="66">
        <v>631014.69999999995</v>
      </c>
    </row>
    <row r="41" spans="2:21" x14ac:dyDescent="0.2">
      <c r="B41" s="2" t="s">
        <v>45</v>
      </c>
      <c r="C41" s="2" t="s">
        <v>72</v>
      </c>
      <c r="D41" s="67">
        <v>3305264.06</v>
      </c>
      <c r="E41" s="67">
        <v>3777004.69</v>
      </c>
      <c r="F41" s="67">
        <v>3798523.74</v>
      </c>
      <c r="G41" s="67">
        <v>3642139.16</v>
      </c>
      <c r="H41" s="67">
        <v>3505059.15</v>
      </c>
      <c r="I41" s="67">
        <v>3468792.13</v>
      </c>
      <c r="J41" s="67">
        <v>3488737.2</v>
      </c>
      <c r="K41" s="67">
        <v>3514544.91</v>
      </c>
      <c r="L41" s="67">
        <v>3608168.13</v>
      </c>
      <c r="M41" s="67">
        <v>3635451.57</v>
      </c>
      <c r="N41" s="67">
        <v>3732282.56</v>
      </c>
      <c r="O41" s="67">
        <v>3695205.46</v>
      </c>
      <c r="P41" s="67">
        <v>3820387.88</v>
      </c>
      <c r="Q41" s="67">
        <v>3712899.61</v>
      </c>
      <c r="R41" s="67">
        <v>3979447.77</v>
      </c>
      <c r="S41" s="67">
        <v>4043526.83</v>
      </c>
      <c r="T41" s="67">
        <v>4564489.22</v>
      </c>
      <c r="U41" s="67">
        <v>4444904.5199999996</v>
      </c>
    </row>
    <row r="42" spans="2:21" x14ac:dyDescent="0.2">
      <c r="B42" s="2" t="s">
        <v>34</v>
      </c>
      <c r="C42" s="2" t="s">
        <v>73</v>
      </c>
      <c r="D42" s="67">
        <v>828173.05000000028</v>
      </c>
      <c r="E42" s="67">
        <v>747616.33000000054</v>
      </c>
      <c r="F42" s="67">
        <v>925411.08999999985</v>
      </c>
      <c r="G42" s="67">
        <v>1044052.8200000003</v>
      </c>
      <c r="H42" s="67">
        <v>1161751.1400000001</v>
      </c>
      <c r="I42" s="67">
        <v>1251961.7599999998</v>
      </c>
      <c r="J42" s="67">
        <v>1359417.0899999999</v>
      </c>
      <c r="K42" s="67">
        <v>1297785.4100000001</v>
      </c>
      <c r="L42" s="67">
        <v>1120704.5600000005</v>
      </c>
      <c r="M42" s="67">
        <v>1086398.9899999998</v>
      </c>
      <c r="N42" s="67">
        <v>977077.85999999987</v>
      </c>
      <c r="O42" s="67">
        <v>989915.94000000041</v>
      </c>
      <c r="P42" s="67">
        <v>964948.63999999966</v>
      </c>
      <c r="Q42" s="67">
        <v>1070630.0699999998</v>
      </c>
      <c r="R42" s="67">
        <v>944354.14000000013</v>
      </c>
      <c r="S42" s="67">
        <v>892916.20000000019</v>
      </c>
      <c r="T42" s="67">
        <v>710694.02000000048</v>
      </c>
      <c r="U42" s="67">
        <v>955511.03000000026</v>
      </c>
    </row>
    <row r="43" spans="2:21" ht="18" x14ac:dyDescent="0.25">
      <c r="B43" s="19"/>
    </row>
    <row r="44" spans="2:21" x14ac:dyDescent="0.2">
      <c r="B44" s="20" t="s">
        <v>76</v>
      </c>
    </row>
    <row r="45" spans="2:21" x14ac:dyDescent="0.2">
      <c r="B45" s="20" t="s">
        <v>175</v>
      </c>
    </row>
    <row r="49" spans="2:21" ht="15.75" x14ac:dyDescent="0.25">
      <c r="B49" s="24" t="s">
        <v>100</v>
      </c>
    </row>
    <row r="50" spans="2:21" ht="15.75" x14ac:dyDescent="0.25">
      <c r="B50" s="24" t="s">
        <v>101</v>
      </c>
    </row>
    <row r="52" spans="2:21" x14ac:dyDescent="0.2">
      <c r="B52" s="2" t="str">
        <f t="shared" ref="B52:U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  <c r="U52" s="3" t="str">
        <f t="shared" si="0"/>
        <v>2022</v>
      </c>
    </row>
    <row r="53" spans="2:21" x14ac:dyDescent="0.2">
      <c r="B53" s="4" t="s">
        <v>13</v>
      </c>
      <c r="C53" s="4" t="s">
        <v>53</v>
      </c>
      <c r="D53" s="10">
        <f t="shared" ref="D53:S68" si="1">D6/D$31</f>
        <v>9.5897987425772144E-2</v>
      </c>
      <c r="E53" s="10">
        <f t="shared" si="1"/>
        <v>9.8303150260306213E-2</v>
      </c>
      <c r="F53" s="10">
        <f t="shared" si="1"/>
        <v>0.1022092212055347</v>
      </c>
      <c r="G53" s="10">
        <f t="shared" si="1"/>
        <v>0.10831735066901804</v>
      </c>
      <c r="H53" s="10">
        <f t="shared" si="1"/>
        <v>0.10709081127015344</v>
      </c>
      <c r="I53" s="10">
        <f t="shared" si="1"/>
        <v>0.10475043002082873</v>
      </c>
      <c r="J53" s="10">
        <f t="shared" si="1"/>
        <v>9.9295808508602562E-2</v>
      </c>
      <c r="K53" s="10">
        <f t="shared" si="1"/>
        <v>9.7645998664530567E-2</v>
      </c>
      <c r="L53" s="10">
        <f t="shared" si="1"/>
        <v>9.4579602649442443E-2</v>
      </c>
      <c r="M53" s="10">
        <f t="shared" si="1"/>
        <v>9.1107732981706227E-2</v>
      </c>
      <c r="N53" s="10">
        <f t="shared" si="1"/>
        <v>8.6913288322918378E-2</v>
      </c>
      <c r="O53" s="10">
        <f t="shared" si="1"/>
        <v>8.2416519665851132E-2</v>
      </c>
      <c r="P53" s="10">
        <f t="shared" si="1"/>
        <v>7.722031636763553E-2</v>
      </c>
      <c r="Q53" s="10">
        <f t="shared" si="1"/>
        <v>7.5584270232854495E-2</v>
      </c>
      <c r="R53" s="10">
        <f t="shared" si="1"/>
        <v>7.1707291733838247E-2</v>
      </c>
      <c r="S53" s="10">
        <f t="shared" si="1"/>
        <v>6.9975870865058881E-2</v>
      </c>
      <c r="T53" s="10">
        <f t="shared" ref="T53:U67" si="2">T6/T$31</f>
        <v>6.4266393142392519E-2</v>
      </c>
      <c r="U53" s="10">
        <f t="shared" si="2"/>
        <v>6.3597105967150985E-2</v>
      </c>
    </row>
    <row r="54" spans="2:21" x14ac:dyDescent="0.2">
      <c r="B54" s="4" t="s">
        <v>39</v>
      </c>
      <c r="C54" s="4" t="s">
        <v>54</v>
      </c>
      <c r="D54" s="10">
        <f t="shared" si="1"/>
        <v>0.23409000167417571</v>
      </c>
      <c r="E54" s="10">
        <f t="shared" si="1"/>
        <v>0.23997691634292942</v>
      </c>
      <c r="F54" s="10">
        <f t="shared" si="1"/>
        <v>0.24922579213481655</v>
      </c>
      <c r="G54" s="10">
        <f t="shared" si="1"/>
        <v>0.26053271082590174</v>
      </c>
      <c r="H54" s="10">
        <f t="shared" si="1"/>
        <v>0.26301735526515263</v>
      </c>
      <c r="I54" s="10">
        <f t="shared" si="1"/>
        <v>0.25954756984800154</v>
      </c>
      <c r="J54" s="10">
        <f t="shared" si="1"/>
        <v>0.26094262358964654</v>
      </c>
      <c r="K54" s="10">
        <f t="shared" si="1"/>
        <v>0.2668681105830657</v>
      </c>
      <c r="L54" s="10">
        <f t="shared" si="1"/>
        <v>0.26399044377741532</v>
      </c>
      <c r="M54" s="10">
        <f t="shared" si="1"/>
        <v>0.26377893247006956</v>
      </c>
      <c r="N54" s="10">
        <f t="shared" si="1"/>
        <v>0.2545406367516887</v>
      </c>
      <c r="O54" s="10">
        <f t="shared" si="1"/>
        <v>0.24857825455707508</v>
      </c>
      <c r="P54" s="10">
        <f t="shared" si="1"/>
        <v>0.23519240398165356</v>
      </c>
      <c r="Q54" s="10">
        <f t="shared" si="1"/>
        <v>0.23274905236921203</v>
      </c>
      <c r="R54" s="10">
        <f t="shared" si="1"/>
        <v>0.22418619192582423</v>
      </c>
      <c r="S54" s="10">
        <f t="shared" si="1"/>
        <v>0.21979595295765014</v>
      </c>
      <c r="T54" s="10">
        <f t="shared" si="2"/>
        <v>0.20292053399836021</v>
      </c>
      <c r="U54" s="10">
        <f t="shared" si="2"/>
        <v>0.19745208310867857</v>
      </c>
    </row>
    <row r="55" spans="2:21" x14ac:dyDescent="0.2">
      <c r="B55" s="4" t="s">
        <v>38</v>
      </c>
      <c r="C55" s="4" t="s">
        <v>55</v>
      </c>
      <c r="D55" s="10">
        <f t="shared" si="1"/>
        <v>8.2158985600242984E-2</v>
      </c>
      <c r="E55" s="10">
        <f t="shared" si="1"/>
        <v>7.6994956806349268E-2</v>
      </c>
      <c r="F55" s="10">
        <f t="shared" si="1"/>
        <v>7.6821339213945086E-2</v>
      </c>
      <c r="G55" s="10">
        <f t="shared" si="1"/>
        <v>8.018770925385775E-2</v>
      </c>
      <c r="H55" s="10">
        <f t="shared" si="1"/>
        <v>8.0508950793455117E-2</v>
      </c>
      <c r="I55" s="10">
        <f t="shared" si="1"/>
        <v>7.9635797323888882E-2</v>
      </c>
      <c r="J55" s="10">
        <f t="shared" si="1"/>
        <v>8.0948950162227612E-2</v>
      </c>
      <c r="K55" s="10">
        <f t="shared" si="1"/>
        <v>8.1915823267925625E-2</v>
      </c>
      <c r="L55" s="10">
        <f t="shared" si="1"/>
        <v>8.259389194933052E-2</v>
      </c>
      <c r="M55" s="10">
        <f t="shared" si="1"/>
        <v>8.003091059281639E-2</v>
      </c>
      <c r="N55" s="10">
        <f t="shared" si="1"/>
        <v>7.9301214324980468E-2</v>
      </c>
      <c r="O55" s="10">
        <f t="shared" si="1"/>
        <v>7.9311071853975859E-2</v>
      </c>
      <c r="P55" s="10">
        <f t="shared" si="1"/>
        <v>7.6769940518206237E-2</v>
      </c>
      <c r="Q55" s="10">
        <f t="shared" si="1"/>
        <v>7.799280551343836E-2</v>
      </c>
      <c r="R55" s="10">
        <f t="shared" si="1"/>
        <v>7.555622805304936E-2</v>
      </c>
      <c r="S55" s="10">
        <f t="shared" si="1"/>
        <v>7.5521807450090225E-2</v>
      </c>
      <c r="T55" s="10">
        <f t="shared" si="2"/>
        <v>7.3638731078467703E-2</v>
      </c>
      <c r="U55" s="10">
        <f t="shared" si="2"/>
        <v>7.6841994131359032E-2</v>
      </c>
    </row>
    <row r="56" spans="2:21" x14ac:dyDescent="0.2">
      <c r="B56" s="4" t="s">
        <v>118</v>
      </c>
      <c r="C56" s="4" t="s">
        <v>96</v>
      </c>
      <c r="D56" s="10">
        <f t="shared" si="1"/>
        <v>3.7489139395663865E-3</v>
      </c>
      <c r="E56" s="10">
        <f t="shared" si="1"/>
        <v>3.5184825269631084E-3</v>
      </c>
      <c r="F56" s="10">
        <f t="shared" si="1"/>
        <v>3.4655431518728214E-3</v>
      </c>
      <c r="G56" s="10">
        <f t="shared" si="1"/>
        <v>3.5791107303290636E-3</v>
      </c>
      <c r="H56" s="10">
        <f t="shared" si="1"/>
        <v>3.583689706829716E-3</v>
      </c>
      <c r="I56" s="10">
        <f t="shared" si="1"/>
        <v>3.5940869605468884E-3</v>
      </c>
      <c r="J56" s="10">
        <f t="shared" si="1"/>
        <v>3.5930168385792027E-3</v>
      </c>
      <c r="K56" s="10">
        <f t="shared" si="1"/>
        <v>3.5430236218697473E-3</v>
      </c>
      <c r="L56" s="10">
        <f t="shared" si="1"/>
        <v>3.4799414318764416E-3</v>
      </c>
      <c r="M56" s="10">
        <f t="shared" si="1"/>
        <v>3.3507413669610084E-3</v>
      </c>
      <c r="N56" s="10">
        <f t="shared" si="1"/>
        <v>3.2373185826367482E-3</v>
      </c>
      <c r="O56" s="10">
        <f t="shared" si="1"/>
        <v>3.1376561555053833E-3</v>
      </c>
      <c r="P56" s="10">
        <f t="shared" si="1"/>
        <v>2.9918272080058437E-3</v>
      </c>
      <c r="Q56" s="10">
        <f t="shared" si="1"/>
        <v>2.9510635334868457E-3</v>
      </c>
      <c r="R56" s="10">
        <f t="shared" si="1"/>
        <v>2.7905265587745789E-3</v>
      </c>
      <c r="S56" s="10">
        <f t="shared" si="1"/>
        <v>2.7215142397784341E-3</v>
      </c>
      <c r="T56" s="10">
        <f t="shared" si="2"/>
        <v>2.6040801570335593E-3</v>
      </c>
      <c r="U56" s="10">
        <f t="shared" si="2"/>
        <v>2.6406301270649442E-3</v>
      </c>
    </row>
    <row r="57" spans="2:21" x14ac:dyDescent="0.2">
      <c r="B57" s="58" t="s">
        <v>122</v>
      </c>
      <c r="C57" s="4" t="s">
        <v>130</v>
      </c>
      <c r="D57" s="10">
        <f t="shared" si="1"/>
        <v>0.12274610366576981</v>
      </c>
      <c r="E57" s="10">
        <f t="shared" si="1"/>
        <v>0.11868426054388087</v>
      </c>
      <c r="F57" s="10">
        <f t="shared" si="1"/>
        <v>0.11948064914350227</v>
      </c>
      <c r="G57" s="10">
        <f t="shared" si="1"/>
        <v>0.12577615311440996</v>
      </c>
      <c r="H57" s="10">
        <f t="shared" si="1"/>
        <v>0.12425789007163605</v>
      </c>
      <c r="I57" s="10">
        <f t="shared" si="1"/>
        <v>0.12427896341785359</v>
      </c>
      <c r="J57" s="10">
        <f t="shared" si="1"/>
        <v>0.12166326909534061</v>
      </c>
      <c r="K57" s="10">
        <f t="shared" si="1"/>
        <v>0.12383998195701579</v>
      </c>
      <c r="L57" s="10">
        <f t="shared" si="1"/>
        <v>0.12165377199021188</v>
      </c>
      <c r="M57" s="10">
        <f t="shared" si="1"/>
        <v>0.11978697606219881</v>
      </c>
      <c r="N57" s="10">
        <f t="shared" si="1"/>
        <v>0.12048977979901569</v>
      </c>
      <c r="O57" s="10">
        <f t="shared" si="1"/>
        <v>0.11969691969988226</v>
      </c>
      <c r="P57" s="10">
        <f t="shared" si="1"/>
        <v>0.12016479877574003</v>
      </c>
      <c r="Q57" s="10">
        <f t="shared" si="1"/>
        <v>0.12284136177869395</v>
      </c>
      <c r="R57" s="10">
        <f t="shared" si="1"/>
        <v>0.12394255722606841</v>
      </c>
      <c r="S57" s="10">
        <f t="shared" si="1"/>
        <v>0.1220121039257694</v>
      </c>
      <c r="T57" s="10">
        <f t="shared" si="2"/>
        <v>0.11828781515464475</v>
      </c>
      <c r="U57" s="10">
        <f t="shared" si="2"/>
        <v>0.12360556216826686</v>
      </c>
    </row>
    <row r="58" spans="2:21" x14ac:dyDescent="0.2">
      <c r="B58" s="58" t="s">
        <v>123</v>
      </c>
      <c r="C58" s="6" t="s">
        <v>57</v>
      </c>
      <c r="D58" s="10">
        <f t="shared" si="1"/>
        <v>2.7692691809214437E-2</v>
      </c>
      <c r="E58" s="10">
        <f t="shared" si="1"/>
        <v>2.6615798200044605E-2</v>
      </c>
      <c r="F58" s="10">
        <f t="shared" si="1"/>
        <v>2.6429767660448439E-2</v>
      </c>
      <c r="G58" s="10">
        <f t="shared" si="1"/>
        <v>2.7975657113390385E-2</v>
      </c>
      <c r="H58" s="10">
        <f t="shared" si="1"/>
        <v>2.7056017312415758E-2</v>
      </c>
      <c r="I58" s="10">
        <f t="shared" si="1"/>
        <v>2.7229083107317E-2</v>
      </c>
      <c r="J58" s="10">
        <f t="shared" si="1"/>
        <v>2.5355051148753766E-2</v>
      </c>
      <c r="K58" s="10">
        <f t="shared" si="1"/>
        <v>2.5130818534501595E-2</v>
      </c>
      <c r="L58" s="10">
        <f t="shared" si="1"/>
        <v>2.4020672038857528E-2</v>
      </c>
      <c r="M58" s="10">
        <f t="shared" si="1"/>
        <v>2.2650420347059861E-2</v>
      </c>
      <c r="N58" s="10">
        <f t="shared" si="1"/>
        <v>2.2447782835020302E-2</v>
      </c>
      <c r="O58" s="10">
        <f t="shared" si="1"/>
        <v>2.227903848980306E-2</v>
      </c>
      <c r="P58" s="10">
        <f t="shared" si="1"/>
        <v>2.2464146366868262E-2</v>
      </c>
      <c r="Q58" s="10">
        <f t="shared" si="1"/>
        <v>2.3223562396711212E-2</v>
      </c>
      <c r="R58" s="10">
        <f t="shared" si="1"/>
        <v>2.3764420693358074E-2</v>
      </c>
      <c r="S58" s="10">
        <f t="shared" si="1"/>
        <v>2.3249452956818586E-2</v>
      </c>
      <c r="T58" s="10">
        <f t="shared" si="2"/>
        <v>2.2674018049845032E-2</v>
      </c>
      <c r="U58" s="10">
        <f t="shared" si="2"/>
        <v>2.4070703225791579E-2</v>
      </c>
    </row>
    <row r="59" spans="2:21" x14ac:dyDescent="0.2">
      <c r="B59" s="58" t="s">
        <v>124</v>
      </c>
      <c r="C59" s="6" t="s">
        <v>58</v>
      </c>
      <c r="D59" s="10">
        <f t="shared" si="1"/>
        <v>5.8341277145982752E-3</v>
      </c>
      <c r="E59" s="10">
        <f t="shared" si="1"/>
        <v>5.2763977125315125E-3</v>
      </c>
      <c r="F59" s="10">
        <f t="shared" si="1"/>
        <v>5.1204982436220446E-3</v>
      </c>
      <c r="G59" s="10">
        <f t="shared" si="1"/>
        <v>5.0894628520959566E-3</v>
      </c>
      <c r="H59" s="10">
        <f t="shared" si="1"/>
        <v>5.0139814018452418E-3</v>
      </c>
      <c r="I59" s="10">
        <f t="shared" si="1"/>
        <v>4.9985448404725038E-3</v>
      </c>
      <c r="J59" s="10">
        <f t="shared" si="1"/>
        <v>4.9858561741441612E-3</v>
      </c>
      <c r="K59" s="10">
        <f t="shared" si="1"/>
        <v>5.2259089313719427E-3</v>
      </c>
      <c r="L59" s="10">
        <f t="shared" si="1"/>
        <v>5.1920619584284039E-3</v>
      </c>
      <c r="M59" s="10">
        <f t="shared" si="1"/>
        <v>5.1311450229377872E-3</v>
      </c>
      <c r="N59" s="10">
        <f t="shared" si="1"/>
        <v>5.4523539737907764E-3</v>
      </c>
      <c r="O59" s="10">
        <f t="shared" si="1"/>
        <v>5.5652986921534194E-3</v>
      </c>
      <c r="P59" s="10">
        <f t="shared" si="1"/>
        <v>5.7099432580762369E-3</v>
      </c>
      <c r="Q59" s="10">
        <f t="shared" si="1"/>
        <v>5.9404042414136337E-3</v>
      </c>
      <c r="R59" s="10">
        <f t="shared" si="1"/>
        <v>6.086942681250148E-3</v>
      </c>
      <c r="S59" s="10">
        <f t="shared" si="1"/>
        <v>6.1033824996862161E-3</v>
      </c>
      <c r="T59" s="10">
        <f t="shared" si="2"/>
        <v>5.8178642529960719E-3</v>
      </c>
      <c r="U59" s="10">
        <f t="shared" si="2"/>
        <v>5.9423575283942733E-3</v>
      </c>
    </row>
    <row r="60" spans="2:21" x14ac:dyDescent="0.2">
      <c r="B60" s="58" t="s">
        <v>120</v>
      </c>
      <c r="C60" s="6" t="s">
        <v>129</v>
      </c>
      <c r="D60" s="10">
        <f t="shared" si="1"/>
        <v>8.9219284141957095E-2</v>
      </c>
      <c r="E60" s="10">
        <f t="shared" si="1"/>
        <v>8.6792064631304733E-2</v>
      </c>
      <c r="F60" s="10">
        <f t="shared" si="1"/>
        <v>8.7930383239431781E-2</v>
      </c>
      <c r="G60" s="10">
        <f t="shared" si="1"/>
        <v>9.2711033148923608E-2</v>
      </c>
      <c r="H60" s="10">
        <f t="shared" si="1"/>
        <v>9.2187912785287013E-2</v>
      </c>
      <c r="I60" s="10">
        <f t="shared" si="1"/>
        <v>9.2051335470064097E-2</v>
      </c>
      <c r="J60" s="10">
        <f t="shared" si="1"/>
        <v>9.132234114603642E-2</v>
      </c>
      <c r="K60" s="10">
        <f t="shared" si="1"/>
        <v>9.3483233711188801E-2</v>
      </c>
      <c r="L60" s="10">
        <f t="shared" si="1"/>
        <v>9.2441037992925953E-2</v>
      </c>
      <c r="M60" s="10">
        <f t="shared" si="1"/>
        <v>9.2005410692201153E-2</v>
      </c>
      <c r="N60" s="10">
        <f t="shared" si="1"/>
        <v>9.2589642990204599E-2</v>
      </c>
      <c r="O60" s="10">
        <f t="shared" si="1"/>
        <v>9.1852582517925788E-2</v>
      </c>
      <c r="P60" s="10">
        <f t="shared" si="1"/>
        <v>9.1990709150795533E-2</v>
      </c>
      <c r="Q60" s="10">
        <f t="shared" si="1"/>
        <v>9.3677416045634329E-2</v>
      </c>
      <c r="R60" s="10">
        <f t="shared" si="1"/>
        <v>9.4091193851460198E-2</v>
      </c>
      <c r="S60" s="10">
        <f t="shared" si="1"/>
        <v>9.2659268469264602E-2</v>
      </c>
      <c r="T60" s="10">
        <f t="shared" si="2"/>
        <v>8.9795932851803636E-2</v>
      </c>
      <c r="U60" s="10">
        <f t="shared" si="2"/>
        <v>9.3592501414081E-2</v>
      </c>
    </row>
    <row r="61" spans="2:21" x14ac:dyDescent="0.2">
      <c r="B61" s="4" t="s">
        <v>14</v>
      </c>
      <c r="C61" s="4" t="s">
        <v>59</v>
      </c>
      <c r="D61" s="10">
        <f t="shared" si="1"/>
        <v>2.8063811523674055E-4</v>
      </c>
      <c r="E61" s="10">
        <f t="shared" si="1"/>
        <v>2.6740361118686575E-4</v>
      </c>
      <c r="F61" s="10">
        <f t="shared" si="1"/>
        <v>2.6746770340182698E-4</v>
      </c>
      <c r="G61" s="10">
        <f t="shared" si="1"/>
        <v>2.5530324090563612E-4</v>
      </c>
      <c r="H61" s="10">
        <f t="shared" si="1"/>
        <v>2.7474868707380004E-4</v>
      </c>
      <c r="I61" s="10">
        <f t="shared" si="1"/>
        <v>3.0238814250068861E-4</v>
      </c>
      <c r="J61" s="10">
        <f t="shared" si="1"/>
        <v>2.8528382499146907E-4</v>
      </c>
      <c r="K61" s="10">
        <f t="shared" si="1"/>
        <v>2.9037906940685652E-4</v>
      </c>
      <c r="L61" s="10">
        <f t="shared" si="1"/>
        <v>2.9004798604548597E-4</v>
      </c>
      <c r="M61" s="10">
        <f t="shared" si="1"/>
        <v>2.9327484688545504E-4</v>
      </c>
      <c r="N61" s="10">
        <f t="shared" si="1"/>
        <v>2.8313823557382347E-4</v>
      </c>
      <c r="O61" s="10">
        <f t="shared" si="1"/>
        <v>2.8976837185051379E-4</v>
      </c>
      <c r="P61" s="10">
        <f t="shared" si="1"/>
        <v>2.8138042003365734E-4</v>
      </c>
      <c r="Q61" s="10">
        <f t="shared" si="1"/>
        <v>2.6842103757993197E-4</v>
      </c>
      <c r="R61" s="10">
        <f t="shared" si="1"/>
        <v>2.5411257862727464E-4</v>
      </c>
      <c r="S61" s="10">
        <f t="shared" si="1"/>
        <v>2.4167198785640597E-4</v>
      </c>
      <c r="T61" s="10">
        <f t="shared" si="2"/>
        <v>2.2839017057538268E-4</v>
      </c>
      <c r="U61" s="10">
        <f t="shared" si="2"/>
        <v>2.2268656714759662E-4</v>
      </c>
    </row>
    <row r="62" spans="2:21" x14ac:dyDescent="0.2">
      <c r="B62" s="4" t="s">
        <v>43</v>
      </c>
      <c r="C62" s="4" t="s">
        <v>60</v>
      </c>
      <c r="D62" s="10">
        <f t="shared" si="1"/>
        <v>2.1710019437068438E-2</v>
      </c>
      <c r="E62" s="10">
        <f t="shared" si="1"/>
        <v>2.0273255946638376E-2</v>
      </c>
      <c r="F62" s="10">
        <f t="shared" si="1"/>
        <v>2.0116259732567053E-2</v>
      </c>
      <c r="G62" s="10">
        <f t="shared" si="1"/>
        <v>2.1015464244808851E-2</v>
      </c>
      <c r="H62" s="10">
        <f t="shared" si="1"/>
        <v>2.1441390110588789E-2</v>
      </c>
      <c r="I62" s="10">
        <f t="shared" si="1"/>
        <v>2.1735066557345993E-2</v>
      </c>
      <c r="J62" s="10">
        <f t="shared" si="1"/>
        <v>2.15235930538011E-2</v>
      </c>
      <c r="K62" s="10">
        <f t="shared" si="1"/>
        <v>2.1615598490338041E-2</v>
      </c>
      <c r="L62" s="10">
        <f t="shared" si="1"/>
        <v>2.265465937083622E-2</v>
      </c>
      <c r="M62" s="10">
        <f t="shared" si="1"/>
        <v>2.4118552366892358E-2</v>
      </c>
      <c r="N62" s="10">
        <f t="shared" si="1"/>
        <v>2.651449217386509E-2</v>
      </c>
      <c r="O62" s="10">
        <f t="shared" si="1"/>
        <v>2.7278930274891061E-2</v>
      </c>
      <c r="P62" s="10">
        <f t="shared" si="1"/>
        <v>2.7954397656447371E-2</v>
      </c>
      <c r="Q62" s="10">
        <f t="shared" si="1"/>
        <v>2.912474873574946E-2</v>
      </c>
      <c r="R62" s="10">
        <f t="shared" si="1"/>
        <v>2.9171279150830013E-2</v>
      </c>
      <c r="S62" s="10">
        <f t="shared" si="1"/>
        <v>2.9564242737751194E-2</v>
      </c>
      <c r="T62" s="10">
        <f t="shared" si="2"/>
        <v>2.8594153631713463E-2</v>
      </c>
      <c r="U62" s="10">
        <f t="shared" si="2"/>
        <v>2.8973548155937744E-2</v>
      </c>
    </row>
    <row r="63" spans="2:21" x14ac:dyDescent="0.2">
      <c r="B63" s="59" t="s">
        <v>127</v>
      </c>
      <c r="C63" s="7" t="s">
        <v>117</v>
      </c>
      <c r="D63" s="10">
        <f t="shared" si="1"/>
        <v>9.7961330782168343E-3</v>
      </c>
      <c r="E63" s="10">
        <f t="shared" si="1"/>
        <v>9.3404065916663226E-3</v>
      </c>
      <c r="F63" s="10">
        <f t="shared" si="1"/>
        <v>9.3634018232211721E-3</v>
      </c>
      <c r="G63" s="10">
        <f t="shared" si="1"/>
        <v>9.970931664647676E-3</v>
      </c>
      <c r="H63" s="10">
        <f t="shared" si="1"/>
        <v>1.0421422122989276E-2</v>
      </c>
      <c r="I63" s="10">
        <f t="shared" si="1"/>
        <v>1.0836044664044116E-2</v>
      </c>
      <c r="J63" s="10">
        <f t="shared" si="1"/>
        <v>1.0940637782383779E-2</v>
      </c>
      <c r="K63" s="10">
        <f t="shared" si="1"/>
        <v>1.0997644899820592E-2</v>
      </c>
      <c r="L63" s="10">
        <f t="shared" si="1"/>
        <v>1.1643197778707802E-2</v>
      </c>
      <c r="M63" s="10">
        <f t="shared" si="1"/>
        <v>1.2420659920249573E-2</v>
      </c>
      <c r="N63" s="10">
        <f t="shared" si="1"/>
        <v>1.328275910553476E-2</v>
      </c>
      <c r="O63" s="10">
        <f t="shared" si="1"/>
        <v>1.3744425064417753E-2</v>
      </c>
      <c r="P63" s="10">
        <f t="shared" si="1"/>
        <v>1.4270135384334475E-2</v>
      </c>
      <c r="Q63" s="10">
        <f t="shared" si="1"/>
        <v>1.5065047113912756E-2</v>
      </c>
      <c r="R63" s="10">
        <f t="shared" si="1"/>
        <v>1.5370053747755259E-2</v>
      </c>
      <c r="S63" s="10">
        <f t="shared" si="1"/>
        <v>1.5727073021644899E-2</v>
      </c>
      <c r="T63" s="10">
        <f t="shared" si="2"/>
        <v>1.541518015590298E-2</v>
      </c>
      <c r="U63" s="10">
        <f t="shared" si="2"/>
        <v>1.5696458766029587E-2</v>
      </c>
    </row>
    <row r="64" spans="2:21" x14ac:dyDescent="0.2">
      <c r="B64" s="58" t="s">
        <v>171</v>
      </c>
      <c r="C64" s="7" t="s">
        <v>170</v>
      </c>
      <c r="D64" s="10">
        <f t="shared" si="1"/>
        <v>1.0137640632930786E-2</v>
      </c>
      <c r="E64" s="10">
        <f t="shared" si="1"/>
        <v>9.2644665298398828E-3</v>
      </c>
      <c r="F64" s="10">
        <f t="shared" si="1"/>
        <v>9.0910652973593201E-3</v>
      </c>
      <c r="G64" s="10">
        <f t="shared" si="1"/>
        <v>9.2804776640840903E-3</v>
      </c>
      <c r="H64" s="10">
        <f t="shared" si="1"/>
        <v>9.2526795212839047E-3</v>
      </c>
      <c r="I64" s="10">
        <f t="shared" si="1"/>
        <v>9.1662478087795422E-3</v>
      </c>
      <c r="J64" s="10">
        <f t="shared" si="1"/>
        <v>8.8264723934765692E-3</v>
      </c>
      <c r="K64" s="10">
        <f t="shared" si="1"/>
        <v>8.8625878034074759E-3</v>
      </c>
      <c r="L64" s="10">
        <f t="shared" si="1"/>
        <v>9.2368525996414583E-3</v>
      </c>
      <c r="M64" s="10">
        <f t="shared" si="1"/>
        <v>9.9219573776600008E-3</v>
      </c>
      <c r="N64" s="10">
        <f t="shared" si="1"/>
        <v>1.0787643218864103E-2</v>
      </c>
      <c r="O64" s="10">
        <f t="shared" si="1"/>
        <v>1.1491697952586671E-2</v>
      </c>
      <c r="P64" s="10">
        <f t="shared" si="1"/>
        <v>1.1769329025161224E-2</v>
      </c>
      <c r="Q64" s="10">
        <f t="shared" si="1"/>
        <v>1.2199715252942677E-2</v>
      </c>
      <c r="R64" s="10">
        <f t="shared" si="1"/>
        <v>1.2074470315155307E-2</v>
      </c>
      <c r="S64" s="10">
        <f t="shared" si="1"/>
        <v>1.2196534961328217E-2</v>
      </c>
      <c r="T64" s="10">
        <f t="shared" si="2"/>
        <v>1.1696276165754575E-2</v>
      </c>
      <c r="U64" s="10">
        <f t="shared" si="2"/>
        <v>1.1912898073186238E-2</v>
      </c>
    </row>
    <row r="65" spans="2:21" x14ac:dyDescent="0.2">
      <c r="B65" s="4" t="s">
        <v>15</v>
      </c>
      <c r="C65" s="4" t="s">
        <v>61</v>
      </c>
      <c r="D65" s="10">
        <f t="shared" si="1"/>
        <v>7.277967270197562E-2</v>
      </c>
      <c r="E65" s="10">
        <f t="shared" si="1"/>
        <v>6.9364417177198184E-2</v>
      </c>
      <c r="F65" s="10">
        <f t="shared" si="1"/>
        <v>7.047309329625108E-2</v>
      </c>
      <c r="G65" s="10">
        <f t="shared" si="1"/>
        <v>7.3615870086483293E-2</v>
      </c>
      <c r="H65" s="10">
        <f t="shared" si="1"/>
        <v>7.0283101222869723E-2</v>
      </c>
      <c r="I65" s="10">
        <f t="shared" si="1"/>
        <v>7.3312612363276575E-2</v>
      </c>
      <c r="J65" s="10">
        <f t="shared" si="1"/>
        <v>7.4286435302371528E-2</v>
      </c>
      <c r="K65" s="10">
        <f t="shared" si="1"/>
        <v>7.3007581906804758E-2</v>
      </c>
      <c r="L65" s="10">
        <f t="shared" si="1"/>
        <v>7.3279557881267471E-2</v>
      </c>
      <c r="M65" s="10">
        <f t="shared" si="1"/>
        <v>7.4121638445076077E-2</v>
      </c>
      <c r="N65" s="10">
        <f t="shared" si="1"/>
        <v>7.4743036974859539E-2</v>
      </c>
      <c r="O65" s="10">
        <f t="shared" si="1"/>
        <v>7.6665484057680977E-2</v>
      </c>
      <c r="P65" s="10">
        <f t="shared" si="1"/>
        <v>7.7578201334103883E-2</v>
      </c>
      <c r="Q65" s="10">
        <f t="shared" si="1"/>
        <v>8.0015579625294611E-2</v>
      </c>
      <c r="R65" s="10">
        <f t="shared" si="1"/>
        <v>7.8340783616130491E-2</v>
      </c>
      <c r="S65" s="10">
        <f t="shared" si="1"/>
        <v>7.6530975381275693E-2</v>
      </c>
      <c r="T65" s="10">
        <f t="shared" si="2"/>
        <v>7.6110891647434037E-2</v>
      </c>
      <c r="U65" s="10">
        <f t="shared" si="2"/>
        <v>7.5155031356799948E-2</v>
      </c>
    </row>
    <row r="66" spans="2:21" x14ac:dyDescent="0.2">
      <c r="B66" s="4" t="s">
        <v>16</v>
      </c>
      <c r="C66" s="4" t="s">
        <v>62</v>
      </c>
      <c r="D66" s="10">
        <f t="shared" si="1"/>
        <v>4.2121119873528203E-3</v>
      </c>
      <c r="E66" s="10">
        <f t="shared" si="1"/>
        <v>3.9033545399565859E-3</v>
      </c>
      <c r="F66" s="10">
        <f t="shared" si="1"/>
        <v>3.8429403989046983E-3</v>
      </c>
      <c r="G66" s="10">
        <f t="shared" si="1"/>
        <v>3.9328094279227543E-3</v>
      </c>
      <c r="H66" s="10">
        <f t="shared" si="1"/>
        <v>3.9773204494241397E-3</v>
      </c>
      <c r="I66" s="10">
        <f t="shared" si="1"/>
        <v>4.2800367209992387E-3</v>
      </c>
      <c r="J66" s="10">
        <f t="shared" si="1"/>
        <v>4.1832827065410912E-3</v>
      </c>
      <c r="K66" s="10">
        <f t="shared" si="1"/>
        <v>4.2084600709620442E-3</v>
      </c>
      <c r="L66" s="10">
        <f t="shared" si="1"/>
        <v>4.0824317475969089E-3</v>
      </c>
      <c r="M66" s="10">
        <f t="shared" si="1"/>
        <v>4.1032429454946583E-3</v>
      </c>
      <c r="N66" s="10">
        <f t="shared" si="1"/>
        <v>4.113148765963426E-3</v>
      </c>
      <c r="O66" s="10">
        <f t="shared" si="1"/>
        <v>4.1545988541513562E-3</v>
      </c>
      <c r="P66" s="10">
        <f t="shared" si="1"/>
        <v>4.1158651889334633E-3</v>
      </c>
      <c r="Q66" s="10">
        <f t="shared" si="1"/>
        <v>4.128959433988502E-3</v>
      </c>
      <c r="R66" s="10">
        <f t="shared" si="1"/>
        <v>4.0032885888376451E-3</v>
      </c>
      <c r="S66" s="10">
        <f t="shared" si="1"/>
        <v>3.9972708851458167E-3</v>
      </c>
      <c r="T66" s="10">
        <f t="shared" si="2"/>
        <v>3.7599641751970684E-3</v>
      </c>
      <c r="U66" s="10">
        <f t="shared" si="2"/>
        <v>3.7103441049087423E-3</v>
      </c>
    </row>
    <row r="67" spans="2:21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0.63762443454716067</v>
      </c>
      <c r="E67" s="11">
        <f t="shared" si="1"/>
        <v>0.63128617565411038</v>
      </c>
      <c r="F67" s="11">
        <f t="shared" si="1"/>
        <v>0.64590230598079612</v>
      </c>
      <c r="G67" s="11">
        <f t="shared" si="1"/>
        <v>0.67721246025434911</v>
      </c>
      <c r="H67" s="11">
        <f t="shared" si="1"/>
        <v>0.67443527900509537</v>
      </c>
      <c r="I67" s="11">
        <f t="shared" si="1"/>
        <v>0.67143693017218486</v>
      </c>
      <c r="J67" s="11">
        <f t="shared" si="1"/>
        <v>0.66672224245569545</v>
      </c>
      <c r="K67" s="11">
        <f t="shared" si="1"/>
        <v>0.6729349368519657</v>
      </c>
      <c r="L67" s="11">
        <f t="shared" si="1"/>
        <v>0.66660434878402275</v>
      </c>
      <c r="M67" s="11">
        <f t="shared" si="1"/>
        <v>0.66069200207810053</v>
      </c>
      <c r="N67" s="11">
        <f t="shared" si="1"/>
        <v>0.65013607516580774</v>
      </c>
      <c r="O67" s="11">
        <f t="shared" si="1"/>
        <v>0.64152920349086362</v>
      </c>
      <c r="P67" s="11">
        <f t="shared" si="1"/>
        <v>0.62226911055358769</v>
      </c>
      <c r="Q67" s="11">
        <f t="shared" si="1"/>
        <v>0.62565626226029813</v>
      </c>
      <c r="R67" s="11">
        <f t="shared" si="1"/>
        <v>0.60995225943198028</v>
      </c>
      <c r="S67" s="11">
        <f t="shared" si="1"/>
        <v>0.60036143068787728</v>
      </c>
      <c r="T67" s="11">
        <f t="shared" si="2"/>
        <v>0.57041095315581869</v>
      </c>
      <c r="U67" s="11">
        <f t="shared" si="2"/>
        <v>0.57219900420440795</v>
      </c>
    </row>
    <row r="68" spans="2:21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0</v>
      </c>
      <c r="E68" s="10">
        <f t="shared" si="1"/>
        <v>0</v>
      </c>
      <c r="F68" s="10">
        <f t="shared" si="1"/>
        <v>0</v>
      </c>
      <c r="G68" s="10">
        <f t="shared" si="1"/>
        <v>0</v>
      </c>
      <c r="H68" s="10">
        <f t="shared" si="1"/>
        <v>0</v>
      </c>
      <c r="I68" s="10">
        <f t="shared" si="1"/>
        <v>0</v>
      </c>
      <c r="J68" s="10">
        <f t="shared" si="1"/>
        <v>0</v>
      </c>
      <c r="K68" s="10">
        <f t="shared" si="1"/>
        <v>0</v>
      </c>
      <c r="L68" s="10">
        <f t="shared" si="1"/>
        <v>0</v>
      </c>
      <c r="M68" s="10">
        <f t="shared" si="1"/>
        <v>0</v>
      </c>
      <c r="N68" s="10">
        <f t="shared" si="1"/>
        <v>0</v>
      </c>
      <c r="O68" s="10">
        <f t="shared" si="1"/>
        <v>0</v>
      </c>
      <c r="P68" s="10">
        <f t="shared" si="1"/>
        <v>0</v>
      </c>
      <c r="Q68" s="10">
        <f t="shared" si="1"/>
        <v>0</v>
      </c>
      <c r="R68" s="10">
        <f t="shared" si="1"/>
        <v>0</v>
      </c>
      <c r="S68" s="10">
        <f t="shared" ref="S68" si="4">S21/S$31</f>
        <v>0</v>
      </c>
      <c r="T68" s="10">
        <f t="shared" ref="T68:U68" si="5">T21/T$31</f>
        <v>0</v>
      </c>
      <c r="U68" s="10">
        <f t="shared" si="5"/>
        <v>0</v>
      </c>
    </row>
    <row r="69" spans="2:21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4.6267047232272991E-2</v>
      </c>
      <c r="E69" s="10">
        <f t="shared" si="6"/>
        <v>4.7341719682856435E-2</v>
      </c>
      <c r="F69" s="10">
        <f t="shared" si="6"/>
        <v>4.8717780469465115E-2</v>
      </c>
      <c r="G69" s="10">
        <f t="shared" si="6"/>
        <v>4.75954038912422E-2</v>
      </c>
      <c r="H69" s="10">
        <f t="shared" si="6"/>
        <v>5.0553484144306195E-2</v>
      </c>
      <c r="I69" s="10">
        <f t="shared" si="6"/>
        <v>5.0850365342811808E-2</v>
      </c>
      <c r="J69" s="10">
        <f t="shared" si="6"/>
        <v>4.8197669880675351E-2</v>
      </c>
      <c r="K69" s="10">
        <f t="shared" si="6"/>
        <v>5.1633028798405506E-2</v>
      </c>
      <c r="L69" s="10">
        <f t="shared" si="6"/>
        <v>5.442749189342206E-2</v>
      </c>
      <c r="M69" s="10">
        <f t="shared" si="6"/>
        <v>5.730534174296275E-2</v>
      </c>
      <c r="N69" s="10">
        <f t="shared" si="6"/>
        <v>6.3648186434624179E-2</v>
      </c>
      <c r="O69" s="10">
        <f t="shared" si="6"/>
        <v>6.8524828406794316E-2</v>
      </c>
      <c r="P69" s="10">
        <f t="shared" si="6"/>
        <v>7.3376275322012255E-2</v>
      </c>
      <c r="Q69" s="10">
        <f t="shared" si="6"/>
        <v>7.5630528961200053E-2</v>
      </c>
      <c r="R69" s="10">
        <f t="shared" si="6"/>
        <v>7.8879728936942548E-2</v>
      </c>
      <c r="S69" s="10">
        <f t="shared" si="6"/>
        <v>9.6934304131936863E-2</v>
      </c>
      <c r="T69" s="10">
        <f t="shared" ref="T69:U69" si="7">T22/T$31</f>
        <v>9.9693867695864163E-2</v>
      </c>
      <c r="U69" s="10">
        <f t="shared" si="7"/>
        <v>9.858354511256083E-2</v>
      </c>
    </row>
    <row r="70" spans="2:21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8.889708255413617E-3</v>
      </c>
      <c r="E70" s="10">
        <f t="shared" si="6"/>
        <v>7.7272880635647139E-3</v>
      </c>
      <c r="F70" s="10">
        <f t="shared" si="6"/>
        <v>1.1310844015178761E-2</v>
      </c>
      <c r="G70" s="10">
        <f t="shared" si="6"/>
        <v>1.0900057065097021E-2</v>
      </c>
      <c r="H70" s="10">
        <f t="shared" si="6"/>
        <v>1.2241913951895396E-2</v>
      </c>
      <c r="I70" s="10">
        <f t="shared" si="6"/>
        <v>1.5473818737879598E-2</v>
      </c>
      <c r="J70" s="10">
        <f t="shared" si="6"/>
        <v>1.2363300838761054E-2</v>
      </c>
      <c r="K70" s="10">
        <f t="shared" si="6"/>
        <v>1.3083197913147408E-2</v>
      </c>
      <c r="L70" s="10">
        <f t="shared" si="6"/>
        <v>1.4025395553628235E-2</v>
      </c>
      <c r="M70" s="10">
        <f t="shared" si="6"/>
        <v>1.4562208000076989E-2</v>
      </c>
      <c r="N70" s="10">
        <f t="shared" si="6"/>
        <v>1.4051863543712375E-2</v>
      </c>
      <c r="O70" s="10">
        <f t="shared" si="6"/>
        <v>1.4804339968650545E-2</v>
      </c>
      <c r="P70" s="10">
        <f t="shared" si="6"/>
        <v>1.4581014252264124E-2</v>
      </c>
      <c r="Q70" s="10">
        <f t="shared" si="6"/>
        <v>1.2530627802020871E-2</v>
      </c>
      <c r="R70" s="10">
        <f t="shared" si="6"/>
        <v>1.1044713210243667E-2</v>
      </c>
      <c r="S70" s="10">
        <f t="shared" si="6"/>
        <v>1.3378760698469968E-2</v>
      </c>
      <c r="T70" s="10">
        <f t="shared" ref="T70:U70" si="8">T23/T$31</f>
        <v>1.0542860308298976E-2</v>
      </c>
      <c r="U70" s="10">
        <f t="shared" si="8"/>
        <v>1.0812184629014336E-2</v>
      </c>
    </row>
    <row r="71" spans="2:21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1.1341343475769008E-2</v>
      </c>
      <c r="E71" s="10">
        <f t="shared" si="6"/>
        <v>1.1484900010476456E-2</v>
      </c>
      <c r="F71" s="10">
        <f t="shared" si="6"/>
        <v>1.4203252672730034E-2</v>
      </c>
      <c r="G71" s="10">
        <f t="shared" si="6"/>
        <v>1.4818413393298493E-2</v>
      </c>
      <c r="H71" s="10">
        <f t="shared" si="6"/>
        <v>1.5615747260212713E-2</v>
      </c>
      <c r="I71" s="10">
        <f t="shared" si="6"/>
        <v>1.4867000406157585E-2</v>
      </c>
      <c r="J71" s="10">
        <f t="shared" si="6"/>
        <v>1.502963099798542E-2</v>
      </c>
      <c r="K71" s="10">
        <f t="shared" si="6"/>
        <v>1.3299893345642159E-2</v>
      </c>
      <c r="L71" s="10">
        <f t="shared" si="6"/>
        <v>1.4640666928168032E-2</v>
      </c>
      <c r="M71" s="10">
        <f t="shared" si="6"/>
        <v>1.5419433350300693E-2</v>
      </c>
      <c r="N71" s="10">
        <f t="shared" si="6"/>
        <v>1.4122170330721894E-2</v>
      </c>
      <c r="O71" s="10">
        <f t="shared" si="6"/>
        <v>1.5441529434007836E-2</v>
      </c>
      <c r="P71" s="10">
        <f t="shared" si="6"/>
        <v>1.4730915935667572E-2</v>
      </c>
      <c r="Q71" s="10">
        <f t="shared" si="6"/>
        <v>1.4819839060766527E-2</v>
      </c>
      <c r="R71" s="10">
        <f t="shared" si="6"/>
        <v>1.7169403145221168E-2</v>
      </c>
      <c r="S71" s="10">
        <f t="shared" si="6"/>
        <v>1.8307736856430407E-2</v>
      </c>
      <c r="T71" s="10">
        <f t="shared" ref="T71:U71" si="9">T24/T$31</f>
        <v>1.7009574059838724E-2</v>
      </c>
      <c r="U71" s="10">
        <f t="shared" si="9"/>
        <v>1.6664006531867719E-2</v>
      </c>
    </row>
    <row r="72" spans="2:21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0.14923345718933653</v>
      </c>
      <c r="E72" s="10">
        <f t="shared" si="6"/>
        <v>0.15183000895840773</v>
      </c>
      <c r="F72" s="10">
        <f t="shared" si="6"/>
        <v>0.14387673506495008</v>
      </c>
      <c r="G72" s="10">
        <f t="shared" si="6"/>
        <v>0.11210185204576276</v>
      </c>
      <c r="H72" s="10">
        <f t="shared" si="6"/>
        <v>0.11432872708438294</v>
      </c>
      <c r="I72" s="10">
        <f t="shared" si="6"/>
        <v>0.10521720504264628</v>
      </c>
      <c r="J72" s="10">
        <f t="shared" si="6"/>
        <v>0.10400302668585243</v>
      </c>
      <c r="K72" s="10">
        <f t="shared" si="6"/>
        <v>0.10869892863048519</v>
      </c>
      <c r="L72" s="10">
        <f t="shared" si="6"/>
        <v>0.11019942683210614</v>
      </c>
      <c r="M72" s="10">
        <f t="shared" si="6"/>
        <v>0.11532729235717279</v>
      </c>
      <c r="N72" s="10">
        <f t="shared" si="6"/>
        <v>0.12278467316799678</v>
      </c>
      <c r="O72" s="10">
        <f t="shared" si="6"/>
        <v>0.12902849646542777</v>
      </c>
      <c r="P72" s="10">
        <f t="shared" si="6"/>
        <v>0.13256353181196964</v>
      </c>
      <c r="Q72" s="10">
        <f t="shared" si="6"/>
        <v>0.13986630056824484</v>
      </c>
      <c r="R72" s="10">
        <f t="shared" si="6"/>
        <v>0.14961287303290396</v>
      </c>
      <c r="S72" s="10">
        <f t="shared" si="6"/>
        <v>0.14353000241147318</v>
      </c>
      <c r="T72" s="10">
        <f t="shared" ref="T72:U72" si="10">T25/T$31</f>
        <v>0.15368772289320512</v>
      </c>
      <c r="U72" s="10">
        <f t="shared" si="10"/>
        <v>0.15799940247190794</v>
      </c>
    </row>
    <row r="73" spans="2:21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2.2647495899604966E-3</v>
      </c>
      <c r="E73" s="10">
        <f t="shared" si="6"/>
        <v>2.722446796218084E-3</v>
      </c>
      <c r="F73" s="10">
        <f t="shared" si="6"/>
        <v>1.6812446161540294E-3</v>
      </c>
      <c r="G73" s="10">
        <f t="shared" si="6"/>
        <v>2.5634886601466119E-3</v>
      </c>
      <c r="H73" s="10">
        <f t="shared" si="6"/>
        <v>2.7327016114897613E-3</v>
      </c>
      <c r="I73" s="10">
        <f t="shared" si="6"/>
        <v>2.6214033369149014E-3</v>
      </c>
      <c r="J73" s="10">
        <f t="shared" si="6"/>
        <v>3.4833874893036871E-3</v>
      </c>
      <c r="K73" s="10">
        <f t="shared" si="6"/>
        <v>3.3671836558384874E-3</v>
      </c>
      <c r="L73" s="10">
        <f t="shared" si="6"/>
        <v>2.614026811535922E-3</v>
      </c>
      <c r="M73" s="10">
        <f t="shared" si="6"/>
        <v>3.5665614118884784E-3</v>
      </c>
      <c r="N73" s="10">
        <f t="shared" si="6"/>
        <v>3.2753131262779839E-3</v>
      </c>
      <c r="O73" s="10">
        <f t="shared" si="6"/>
        <v>2.8646536245570922E-3</v>
      </c>
      <c r="P73" s="10">
        <f t="shared" si="6"/>
        <v>2.5405402418804189E-3</v>
      </c>
      <c r="Q73" s="10">
        <f t="shared" si="6"/>
        <v>3.2878002337386985E-3</v>
      </c>
      <c r="R73" s="10">
        <f t="shared" si="6"/>
        <v>3.0441273377709867E-3</v>
      </c>
      <c r="S73" s="10">
        <f t="shared" si="6"/>
        <v>3.0674941264337854E-3</v>
      </c>
      <c r="T73" s="10">
        <f t="shared" ref="T73:U73" si="11">T26/T$31</f>
        <v>7.8203046459481857E-3</v>
      </c>
      <c r="U73" s="10">
        <f t="shared" si="11"/>
        <v>6.2316611913318413E-3</v>
      </c>
    </row>
    <row r="74" spans="2:21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3.3796280500321919E-3</v>
      </c>
      <c r="E74" s="10">
        <f t="shared" si="6"/>
        <v>3.0066717057332677E-3</v>
      </c>
      <c r="F74" s="10">
        <f t="shared" si="6"/>
        <v>2.5379859018927237E-3</v>
      </c>
      <c r="G74" s="10">
        <f t="shared" si="6"/>
        <v>1.8778744100876549E-3</v>
      </c>
      <c r="H74" s="10">
        <f t="shared" si="6"/>
        <v>1.899661535202452E-3</v>
      </c>
      <c r="I74" s="10">
        <f t="shared" si="6"/>
        <v>2.1932386735797407E-3</v>
      </c>
      <c r="J74" s="10">
        <f t="shared" si="6"/>
        <v>1.3726192695076129E-3</v>
      </c>
      <c r="K74" s="10">
        <f t="shared" si="6"/>
        <v>1.4676486297391157E-3</v>
      </c>
      <c r="L74" s="10">
        <f t="shared" si="6"/>
        <v>2.7963493345810496E-3</v>
      </c>
      <c r="M74" s="10">
        <f t="shared" si="6"/>
        <v>3.0979930038277201E-3</v>
      </c>
      <c r="N74" s="10">
        <f t="shared" si="6"/>
        <v>4.0879712493952633E-3</v>
      </c>
      <c r="O74" s="10">
        <f t="shared" si="6"/>
        <v>4.1968688367392138E-3</v>
      </c>
      <c r="P74" s="10">
        <f t="shared" si="6"/>
        <v>5.149608579669963E-3</v>
      </c>
      <c r="Q74" s="10">
        <f t="shared" si="6"/>
        <v>5.4577083757113851E-3</v>
      </c>
      <c r="R74" s="10">
        <f t="shared" si="6"/>
        <v>5.4437039689925297E-3</v>
      </c>
      <c r="S74" s="10">
        <f t="shared" si="6"/>
        <v>5.9484551571944303E-3</v>
      </c>
      <c r="T74" s="10">
        <f t="shared" ref="T74:U74" si="12">T27/T$31</f>
        <v>7.2211349382433959E-3</v>
      </c>
      <c r="U74" s="10">
        <f t="shared" si="12"/>
        <v>6.5168559112085377E-3</v>
      </c>
    </row>
    <row r="75" spans="2:21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4.6377843644027283E-3</v>
      </c>
      <c r="E75" s="10">
        <f t="shared" si="6"/>
        <v>4.3951990480740853E-3</v>
      </c>
      <c r="F75" s="10">
        <f t="shared" si="6"/>
        <v>4.1959702479638147E-3</v>
      </c>
      <c r="G75" s="10">
        <f t="shared" si="6"/>
        <v>3.9816465223006074E-3</v>
      </c>
      <c r="H75" s="10">
        <f t="shared" si="6"/>
        <v>4.0280467453927722E-3</v>
      </c>
      <c r="I75" s="10">
        <f t="shared" si="6"/>
        <v>3.8153249289595991E-3</v>
      </c>
      <c r="J75" s="10">
        <f t="shared" si="6"/>
        <v>3.7964117680751451E-3</v>
      </c>
      <c r="K75" s="10">
        <f t="shared" si="6"/>
        <v>3.7272379091383735E-3</v>
      </c>
      <c r="L75" s="10">
        <f t="shared" si="6"/>
        <v>3.6981118220799471E-3</v>
      </c>
      <c r="M75" s="10">
        <f t="shared" si="6"/>
        <v>3.6598362824934471E-3</v>
      </c>
      <c r="N75" s="10">
        <f t="shared" si="6"/>
        <v>3.5876846308569438E-3</v>
      </c>
      <c r="O75" s="10">
        <f t="shared" si="6"/>
        <v>3.718046665770496E-3</v>
      </c>
      <c r="P75" s="10">
        <f t="shared" si="6"/>
        <v>2.3306824824934156E-3</v>
      </c>
      <c r="Q75" s="10">
        <f t="shared" si="6"/>
        <v>2.7011434786373065E-3</v>
      </c>
      <c r="R75" s="10">
        <f t="shared" si="6"/>
        <v>3.1713298555505862E-3</v>
      </c>
      <c r="S75" s="10">
        <f t="shared" si="6"/>
        <v>3.2299653623268899E-3</v>
      </c>
      <c r="T75" s="10">
        <f t="shared" ref="T75:U75" si="13">T28/T$31</f>
        <v>3.3727017983170566E-3</v>
      </c>
      <c r="U75" s="10">
        <f t="shared" si="13"/>
        <v>3.3121710420969362E-3</v>
      </c>
    </row>
    <row r="76" spans="2:21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0.1363618497149458</v>
      </c>
      <c r="E76" s="10">
        <f t="shared" si="6"/>
        <v>0.14020559008055883</v>
      </c>
      <c r="F76" s="10">
        <f t="shared" si="6"/>
        <v>0.12757388103086933</v>
      </c>
      <c r="G76" s="10">
        <f t="shared" si="6"/>
        <v>0.12894880162378664</v>
      </c>
      <c r="H76" s="10">
        <f t="shared" si="6"/>
        <v>0.12416443866202241</v>
      </c>
      <c r="I76" s="10">
        <f t="shared" si="6"/>
        <v>0.13352471547717137</v>
      </c>
      <c r="J76" s="10">
        <f t="shared" si="6"/>
        <v>0.14503171061414383</v>
      </c>
      <c r="K76" s="10">
        <f t="shared" si="6"/>
        <v>0.131787944265638</v>
      </c>
      <c r="L76" s="10">
        <f t="shared" si="6"/>
        <v>0.13099417992578691</v>
      </c>
      <c r="M76" s="10">
        <f t="shared" si="6"/>
        <v>0.12636933177317666</v>
      </c>
      <c r="N76" s="10">
        <f t="shared" si="6"/>
        <v>0.12430606447403744</v>
      </c>
      <c r="O76" s="10">
        <f t="shared" si="6"/>
        <v>0.11989203310718906</v>
      </c>
      <c r="P76" s="10">
        <f t="shared" si="6"/>
        <v>0.13245832082045508</v>
      </c>
      <c r="Q76" s="10">
        <f t="shared" si="6"/>
        <v>0.12004978716887568</v>
      </c>
      <c r="R76" s="10">
        <f t="shared" si="6"/>
        <v>0.12168185904944336</v>
      </c>
      <c r="S76" s="10">
        <f t="shared" si="6"/>
        <v>0.11524184854210703</v>
      </c>
      <c r="T76" s="10">
        <f t="shared" ref="T76:U76" si="14">T29/T$31</f>
        <v>0.13024088050446567</v>
      </c>
      <c r="U76" s="10">
        <f t="shared" si="14"/>
        <v>0.12768116890560394</v>
      </c>
    </row>
    <row r="77" spans="2:21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0.36237556545283933</v>
      </c>
      <c r="E77" s="11">
        <f t="shared" si="6"/>
        <v>0.36871382434588962</v>
      </c>
      <c r="F77" s="11">
        <f t="shared" si="6"/>
        <v>0.35409769401920388</v>
      </c>
      <c r="G77" s="11">
        <f t="shared" si="6"/>
        <v>0.32278753974565072</v>
      </c>
      <c r="H77" s="11">
        <f t="shared" si="6"/>
        <v>0.32556472099490463</v>
      </c>
      <c r="I77" s="11">
        <f t="shared" si="6"/>
        <v>0.32856306982781514</v>
      </c>
      <c r="J77" s="11">
        <f t="shared" si="6"/>
        <v>0.33327775754430455</v>
      </c>
      <c r="K77" s="11">
        <f t="shared" si="6"/>
        <v>0.3270650631480343</v>
      </c>
      <c r="L77" s="11">
        <f t="shared" si="6"/>
        <v>0.3333956512159772</v>
      </c>
      <c r="M77" s="11">
        <f t="shared" si="6"/>
        <v>0.33930799792189953</v>
      </c>
      <c r="N77" s="11">
        <f t="shared" si="6"/>
        <v>0.34986392483419226</v>
      </c>
      <c r="O77" s="11">
        <f t="shared" si="6"/>
        <v>0.35847079650913632</v>
      </c>
      <c r="P77" s="11">
        <f t="shared" si="6"/>
        <v>0.37773088944641248</v>
      </c>
      <c r="Q77" s="11">
        <f t="shared" si="6"/>
        <v>0.37434373773970187</v>
      </c>
      <c r="R77" s="11">
        <f t="shared" si="6"/>
        <v>0.39004774056801972</v>
      </c>
      <c r="S77" s="11">
        <f t="shared" si="6"/>
        <v>0.39963856931212266</v>
      </c>
      <c r="T77" s="11">
        <f t="shared" ref="T77:U77" si="15">T30/T$31</f>
        <v>0.42958904684418125</v>
      </c>
      <c r="U77" s="11">
        <f t="shared" si="15"/>
        <v>0.42780099579559205</v>
      </c>
    </row>
    <row r="78" spans="2:21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:U78" si="16">T31/T$31</f>
        <v>1</v>
      </c>
      <c r="U78" s="11">
        <f t="shared" si="16"/>
        <v>1</v>
      </c>
    </row>
    <row r="79" spans="2:21" ht="18" x14ac:dyDescent="0.25">
      <c r="B79" s="19"/>
    </row>
    <row r="80" spans="2:21" x14ac:dyDescent="0.2">
      <c r="B80" s="20" t="s">
        <v>76</v>
      </c>
    </row>
    <row r="81" spans="2:21" x14ac:dyDescent="0.2">
      <c r="B81" s="20" t="s">
        <v>175</v>
      </c>
    </row>
    <row r="85" spans="2:21" ht="15.75" x14ac:dyDescent="0.25">
      <c r="B85" s="24" t="s">
        <v>103</v>
      </c>
    </row>
    <row r="86" spans="2:21" ht="15.75" x14ac:dyDescent="0.25">
      <c r="B86" s="24" t="s">
        <v>104</v>
      </c>
    </row>
    <row r="88" spans="2:21" x14ac:dyDescent="0.2">
      <c r="B88" s="2" t="str">
        <f t="shared" ref="B88:U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  <c r="U88" s="3" t="str">
        <f t="shared" si="17"/>
        <v>2022</v>
      </c>
    </row>
    <row r="89" spans="2:21" x14ac:dyDescent="0.2">
      <c r="B89" s="4" t="s">
        <v>13</v>
      </c>
      <c r="C89" s="4" t="s">
        <v>53</v>
      </c>
      <c r="D89" s="5"/>
      <c r="E89" s="10">
        <f t="shared" ref="E89:U103" si="18">(E6/D6)-1</f>
        <v>0.12209290738399692</v>
      </c>
      <c r="F89" s="10">
        <f t="shared" si="18"/>
        <v>8.5536254073601992E-2</v>
      </c>
      <c r="G89" s="10">
        <f t="shared" si="18"/>
        <v>5.1293861997304679E-2</v>
      </c>
      <c r="H89" s="10">
        <f t="shared" si="18"/>
        <v>-1.5412654042319951E-2</v>
      </c>
      <c r="I89" s="10">
        <f t="shared" si="18"/>
        <v>-1.0547799248658118E-2</v>
      </c>
      <c r="J89" s="10">
        <f t="shared" si="18"/>
        <v>-2.6490542991824073E-2</v>
      </c>
      <c r="K89" s="10">
        <f t="shared" si="18"/>
        <v>-2.3881525895022349E-2</v>
      </c>
      <c r="L89" s="10">
        <f t="shared" si="18"/>
        <v>-4.820103987020341E-2</v>
      </c>
      <c r="M89" s="10">
        <f t="shared" si="18"/>
        <v>-3.813887785242831E-2</v>
      </c>
      <c r="N89" s="10">
        <f t="shared" si="18"/>
        <v>-4.8561694162977842E-2</v>
      </c>
      <c r="O89" s="10">
        <f t="shared" si="18"/>
        <v>-5.661925307715987E-2</v>
      </c>
      <c r="P89" s="10">
        <f t="shared" si="18"/>
        <v>-4.3006603451571146E-2</v>
      </c>
      <c r="Q89" s="10">
        <f t="shared" si="18"/>
        <v>-2.1556310638625065E-2</v>
      </c>
      <c r="R89" s="10">
        <f t="shared" si="18"/>
        <v>-2.3473584991243412E-2</v>
      </c>
      <c r="S89" s="10">
        <f t="shared" si="18"/>
        <v>-2.1640314666251159E-2</v>
      </c>
      <c r="T89" s="10">
        <f t="shared" si="18"/>
        <v>-1.8570664724363972E-2</v>
      </c>
      <c r="U89" s="10">
        <f t="shared" si="18"/>
        <v>1.3078400198220042E-2</v>
      </c>
    </row>
    <row r="90" spans="2:21" x14ac:dyDescent="0.2">
      <c r="B90" s="4" t="s">
        <v>39</v>
      </c>
      <c r="C90" s="4" t="s">
        <v>54</v>
      </c>
      <c r="D90" s="5"/>
      <c r="E90" s="10">
        <f t="shared" si="18"/>
        <v>0.12216696157271389</v>
      </c>
      <c r="F90" s="10">
        <f t="shared" si="18"/>
        <v>8.4289383191045397E-2</v>
      </c>
      <c r="G90" s="10">
        <f t="shared" si="18"/>
        <v>3.7015988089624141E-2</v>
      </c>
      <c r="H90" s="10">
        <f t="shared" si="18"/>
        <v>5.3614269989432639E-3</v>
      </c>
      <c r="I90" s="10">
        <f t="shared" si="18"/>
        <v>-1.7857315979988853E-3</v>
      </c>
      <c r="J90" s="10">
        <f t="shared" si="18"/>
        <v>3.2507299265903011E-2</v>
      </c>
      <c r="K90" s="10">
        <f t="shared" si="18"/>
        <v>1.5151015726073469E-2</v>
      </c>
      <c r="L90" s="10">
        <f t="shared" si="18"/>
        <v>-2.7938555936017573E-2</v>
      </c>
      <c r="M90" s="10">
        <f t="shared" si="18"/>
        <v>-2.2849664348243426E-3</v>
      </c>
      <c r="N90" s="10">
        <f t="shared" si="18"/>
        <v>-3.7575408982254532E-2</v>
      </c>
      <c r="O90" s="10">
        <f t="shared" si="18"/>
        <v>-2.8450511861116357E-2</v>
      </c>
      <c r="P90" s="10">
        <f t="shared" si="18"/>
        <v>-3.3611412759517179E-2</v>
      </c>
      <c r="Q90" s="10">
        <f t="shared" si="18"/>
        <v>-1.0762391125949677E-2</v>
      </c>
      <c r="R90" s="10">
        <f t="shared" si="18"/>
        <v>-8.5449296814513742E-3</v>
      </c>
      <c r="S90" s="10">
        <f t="shared" si="18"/>
        <v>-1.7065930430301801E-2</v>
      </c>
      <c r="T90" s="10">
        <f t="shared" si="18"/>
        <v>-1.3425864567909063E-2</v>
      </c>
      <c r="U90" s="10">
        <f t="shared" si="18"/>
        <v>-3.8485935262315696E-3</v>
      </c>
    </row>
    <row r="91" spans="2:21" x14ac:dyDescent="0.2">
      <c r="B91" s="4" t="s">
        <v>38</v>
      </c>
      <c r="C91" s="4" t="s">
        <v>55</v>
      </c>
      <c r="D91" s="5"/>
      <c r="E91" s="10">
        <f t="shared" si="18"/>
        <v>2.5836354052868327E-2</v>
      </c>
      <c r="F91" s="10">
        <f t="shared" si="18"/>
        <v>4.1696687171508762E-2</v>
      </c>
      <c r="G91" s="10">
        <f t="shared" si="18"/>
        <v>3.5480946489243603E-2</v>
      </c>
      <c r="H91" s="10">
        <f t="shared" si="18"/>
        <v>-1.4636418069324808E-4</v>
      </c>
      <c r="I91" s="10">
        <f t="shared" si="18"/>
        <v>5.8820398168846211E-4</v>
      </c>
      <c r="J91" s="10">
        <f t="shared" si="18"/>
        <v>4.3921785599336127E-2</v>
      </c>
      <c r="K91" s="10">
        <f t="shared" si="18"/>
        <v>4.4667769134139057E-3</v>
      </c>
      <c r="L91" s="10">
        <f t="shared" si="18"/>
        <v>-9.2083834340420667E-3</v>
      </c>
      <c r="M91" s="10">
        <f t="shared" si="18"/>
        <v>-3.2469993035926459E-2</v>
      </c>
      <c r="N91" s="10">
        <f t="shared" si="18"/>
        <v>-1.1738741551863718E-2</v>
      </c>
      <c r="O91" s="10">
        <f t="shared" si="18"/>
        <v>-5.0233225690706762E-3</v>
      </c>
      <c r="P91" s="10">
        <f t="shared" si="18"/>
        <v>-1.1335317641866349E-2</v>
      </c>
      <c r="Q91" s="10">
        <f t="shared" si="18"/>
        <v>1.5545362985545985E-2</v>
      </c>
      <c r="R91" s="10">
        <f t="shared" si="18"/>
        <v>-2.8331656753267653E-3</v>
      </c>
      <c r="S91" s="10">
        <f t="shared" si="18"/>
        <v>2.1106170866977969E-3</v>
      </c>
      <c r="T91" s="10">
        <f t="shared" si="18"/>
        <v>4.1975102002606679E-2</v>
      </c>
      <c r="U91" s="10">
        <f t="shared" si="18"/>
        <v>6.8272280798583607E-2</v>
      </c>
    </row>
    <row r="92" spans="2:21" x14ac:dyDescent="0.2">
      <c r="B92" s="4" t="s">
        <v>118</v>
      </c>
      <c r="C92" s="4" t="s">
        <v>96</v>
      </c>
      <c r="D92" s="5"/>
      <c r="E92" s="10">
        <f t="shared" si="18"/>
        <v>2.7355623100304038E-2</v>
      </c>
      <c r="F92" s="10">
        <f t="shared" si="18"/>
        <v>2.8342064598801509E-2</v>
      </c>
      <c r="G92" s="10">
        <f t="shared" si="18"/>
        <v>2.4518966465090886E-2</v>
      </c>
      <c r="H92" s="10">
        <f t="shared" si="18"/>
        <v>-2.861844458753704E-3</v>
      </c>
      <c r="I92" s="10">
        <f t="shared" si="18"/>
        <v>1.4493793499318119E-2</v>
      </c>
      <c r="J92" s="10">
        <f t="shared" si="18"/>
        <v>2.6681519202206738E-2</v>
      </c>
      <c r="K92" s="10">
        <f t="shared" si="18"/>
        <v>-2.1200378885731452E-2</v>
      </c>
      <c r="L92" s="10">
        <f t="shared" si="18"/>
        <v>-3.483830101699692E-2</v>
      </c>
      <c r="M92" s="10">
        <f t="shared" si="18"/>
        <v>-3.8556896488861292E-2</v>
      </c>
      <c r="N92" s="10">
        <f t="shared" si="18"/>
        <v>-3.6405695974516039E-2</v>
      </c>
      <c r="O92" s="10">
        <f t="shared" si="18"/>
        <v>-3.5774021527381628E-2</v>
      </c>
      <c r="P92" s="10">
        <f t="shared" si="18"/>
        <v>-2.6081100385706435E-2</v>
      </c>
      <c r="Q92" s="10">
        <f t="shared" si="18"/>
        <v>-1.3997443580663349E-2</v>
      </c>
      <c r="R92" s="10">
        <f t="shared" si="18"/>
        <v>-2.6670917012007189E-2</v>
      </c>
      <c r="S92" s="10">
        <f t="shared" si="18"/>
        <v>-2.2227074235807831E-2</v>
      </c>
      <c r="T92" s="10">
        <f t="shared" si="18"/>
        <v>2.2509043812245944E-2</v>
      </c>
      <c r="U92" s="10">
        <f t="shared" si="18"/>
        <v>3.8108757370604929E-2</v>
      </c>
    </row>
    <row r="93" spans="2:21" x14ac:dyDescent="0.2">
      <c r="B93" s="58" t="s">
        <v>122</v>
      </c>
      <c r="C93" s="4" t="s">
        <v>130</v>
      </c>
      <c r="D93" s="5"/>
      <c r="E93" s="10">
        <f t="shared" si="18"/>
        <v>5.8415734839315503E-2</v>
      </c>
      <c r="F93" s="10">
        <f t="shared" si="18"/>
        <v>5.1056673419598742E-2</v>
      </c>
      <c r="G93" s="10">
        <f t="shared" si="18"/>
        <v>4.4279885786936868E-2</v>
      </c>
      <c r="H93" s="10">
        <f t="shared" si="18"/>
        <v>-1.615714122839873E-2</v>
      </c>
      <c r="I93" s="10">
        <f t="shared" si="18"/>
        <v>1.1730541069999711E-2</v>
      </c>
      <c r="J93" s="10">
        <f t="shared" si="18"/>
        <v>5.3723394826301618E-3</v>
      </c>
      <c r="K93" s="10">
        <f t="shared" si="18"/>
        <v>1.0369890392737169E-2</v>
      </c>
      <c r="L93" s="10">
        <f t="shared" si="18"/>
        <v>-3.468980830725088E-2</v>
      </c>
      <c r="M93" s="10">
        <f t="shared" si="18"/>
        <v>-1.6807315745303364E-2</v>
      </c>
      <c r="N93" s="10">
        <f t="shared" si="18"/>
        <v>3.2064145263168697E-3</v>
      </c>
      <c r="O93" s="10">
        <f t="shared" si="18"/>
        <v>-1.1693428861156208E-2</v>
      </c>
      <c r="P93" s="10">
        <f t="shared" si="18"/>
        <v>2.5382555395504935E-2</v>
      </c>
      <c r="Q93" s="10">
        <f t="shared" si="18"/>
        <v>2.1888113469059833E-2</v>
      </c>
      <c r="R93" s="10">
        <f t="shared" si="18"/>
        <v>3.8551242624213389E-2</v>
      </c>
      <c r="S93" s="10">
        <f t="shared" si="18"/>
        <v>-1.3048025082725734E-2</v>
      </c>
      <c r="T93" s="10">
        <f t="shared" si="18"/>
        <v>3.6001811704287068E-2</v>
      </c>
      <c r="U93" s="10">
        <f t="shared" si="18"/>
        <v>6.9763148409934139E-2</v>
      </c>
    </row>
    <row r="94" spans="2:21" x14ac:dyDescent="0.2">
      <c r="B94" s="58" t="s">
        <v>123</v>
      </c>
      <c r="C94" s="6" t="s">
        <v>57</v>
      </c>
      <c r="D94" s="5"/>
      <c r="E94" s="10">
        <f t="shared" si="18"/>
        <v>5.2071357433648435E-2</v>
      </c>
      <c r="F94" s="10">
        <f t="shared" si="18"/>
        <v>3.6753568984873697E-2</v>
      </c>
      <c r="G94" s="10">
        <f t="shared" si="18"/>
        <v>5.0033439458561091E-2</v>
      </c>
      <c r="H94" s="10">
        <f t="shared" si="18"/>
        <v>-3.6872813203426613E-2</v>
      </c>
      <c r="I94" s="10">
        <f t="shared" si="18"/>
        <v>1.8029498207345895E-2</v>
      </c>
      <c r="J94" s="10">
        <f t="shared" si="18"/>
        <v>-4.369473587580075E-2</v>
      </c>
      <c r="K94" s="10">
        <f t="shared" si="18"/>
        <v>-1.6167555554109314E-2</v>
      </c>
      <c r="L94" s="10">
        <f t="shared" si="18"/>
        <v>-6.0751063769971081E-2</v>
      </c>
      <c r="M94" s="10">
        <f t="shared" si="18"/>
        <v>-5.8444925508866485E-2</v>
      </c>
      <c r="N94" s="10">
        <f t="shared" si="18"/>
        <v>-1.1567816934528463E-2</v>
      </c>
      <c r="O94" s="10">
        <f t="shared" si="18"/>
        <v>-1.2625491062264738E-2</v>
      </c>
      <c r="P94" s="10">
        <f t="shared" si="18"/>
        <v>2.987641310595901E-2</v>
      </c>
      <c r="Q94" s="10">
        <f t="shared" si="18"/>
        <v>3.3415349981627651E-2</v>
      </c>
      <c r="R94" s="10">
        <f t="shared" si="18"/>
        <v>5.329613846716108E-2</v>
      </c>
      <c r="S94" s="10">
        <f t="shared" si="18"/>
        <v>-1.9157978759316352E-2</v>
      </c>
      <c r="T94" s="10">
        <f t="shared" si="18"/>
        <v>4.2171446097224452E-2</v>
      </c>
      <c r="U94" s="10">
        <f t="shared" si="18"/>
        <v>8.6800725025415915E-2</v>
      </c>
    </row>
    <row r="95" spans="2:21" x14ac:dyDescent="0.2">
      <c r="B95" s="58" t="s">
        <v>124</v>
      </c>
      <c r="C95" s="6" t="s">
        <v>58</v>
      </c>
      <c r="D95" s="5"/>
      <c r="E95" s="10">
        <f t="shared" si="18"/>
        <v>-1.0006220194899385E-2</v>
      </c>
      <c r="F95" s="10">
        <f t="shared" si="18"/>
        <v>1.3202813137469294E-2</v>
      </c>
      <c r="G95" s="10">
        <f t="shared" si="18"/>
        <v>-1.4002290306710963E-2</v>
      </c>
      <c r="H95" s="10">
        <f t="shared" si="18"/>
        <v>-1.8905501840655536E-2</v>
      </c>
      <c r="I95" s="10">
        <f t="shared" si="18"/>
        <v>8.4446970635874141E-3</v>
      </c>
      <c r="J95" s="10">
        <f t="shared" si="18"/>
        <v>2.4380321143879113E-2</v>
      </c>
      <c r="K95" s="10">
        <f t="shared" si="18"/>
        <v>4.0401783867417773E-2</v>
      </c>
      <c r="L95" s="10">
        <f t="shared" si="18"/>
        <v>-2.3706896551724199E-2</v>
      </c>
      <c r="M95" s="10">
        <f t="shared" si="18"/>
        <v>-1.3200231340061652E-2</v>
      </c>
      <c r="N95" s="10">
        <f t="shared" si="18"/>
        <v>5.9789091359349511E-2</v>
      </c>
      <c r="O95" s="10">
        <f t="shared" si="18"/>
        <v>1.5461247570792702E-2</v>
      </c>
      <c r="P95" s="10">
        <f t="shared" si="18"/>
        <v>4.7936458017726391E-2</v>
      </c>
      <c r="Q95" s="10">
        <f t="shared" si="18"/>
        <v>3.9968525838091074E-2</v>
      </c>
      <c r="R95" s="10">
        <f t="shared" si="18"/>
        <v>5.4715460601560517E-2</v>
      </c>
      <c r="S95" s="10">
        <f t="shared" si="18"/>
        <v>5.2751168633573542E-3</v>
      </c>
      <c r="T95" s="10">
        <f t="shared" si="18"/>
        <v>1.8629891466693138E-2</v>
      </c>
      <c r="U95" s="10">
        <f t="shared" si="18"/>
        <v>4.5646344284676399E-2</v>
      </c>
    </row>
    <row r="96" spans="2:21" x14ac:dyDescent="0.2">
      <c r="B96" s="58" t="s">
        <v>120</v>
      </c>
      <c r="C96" s="6" t="s">
        <v>129</v>
      </c>
      <c r="D96" s="5"/>
      <c r="E96" s="10">
        <f t="shared" si="18"/>
        <v>6.4859132339052161E-2</v>
      </c>
      <c r="F96" s="10">
        <f t="shared" si="18"/>
        <v>5.7744157644539884E-2</v>
      </c>
      <c r="G96" s="10">
        <f t="shared" si="18"/>
        <v>4.5944483257875923E-2</v>
      </c>
      <c r="H96" s="10">
        <f t="shared" si="18"/>
        <v>-9.7550601123183034E-3</v>
      </c>
      <c r="I96" s="10">
        <f t="shared" si="18"/>
        <v>1.0060352351742852E-2</v>
      </c>
      <c r="J96" s="10">
        <f t="shared" si="18"/>
        <v>1.8854143246936905E-2</v>
      </c>
      <c r="K96" s="10">
        <f t="shared" si="18"/>
        <v>1.6098212785333743E-2</v>
      </c>
      <c r="L96" s="10">
        <f t="shared" si="18"/>
        <v>-2.8297592071703903E-2</v>
      </c>
      <c r="M96" s="10">
        <f t="shared" si="18"/>
        <v>-6.1904383908292226E-3</v>
      </c>
      <c r="N96" s="10">
        <f t="shared" si="18"/>
        <v>3.6880017714930879E-3</v>
      </c>
      <c r="O96" s="10">
        <f t="shared" si="18"/>
        <v>-1.3066521725170754E-2</v>
      </c>
      <c r="P96" s="10">
        <f t="shared" si="18"/>
        <v>2.2926031828284898E-2</v>
      </c>
      <c r="Q96" s="10">
        <f t="shared" si="18"/>
        <v>1.7951120667232257E-2</v>
      </c>
      <c r="R96" s="10">
        <f t="shared" si="18"/>
        <v>3.3870576491819904E-2</v>
      </c>
      <c r="S96" s="10">
        <f t="shared" si="18"/>
        <v>-1.2690206317301778E-2</v>
      </c>
      <c r="T96" s="10">
        <f t="shared" si="18"/>
        <v>3.5598040433119538E-2</v>
      </c>
      <c r="U96" s="10">
        <f t="shared" si="18"/>
        <v>6.7023580822901163E-2</v>
      </c>
    </row>
    <row r="97" spans="2:21" x14ac:dyDescent="0.2">
      <c r="B97" s="4" t="s">
        <v>14</v>
      </c>
      <c r="C97" s="4" t="s">
        <v>59</v>
      </c>
      <c r="D97" s="5"/>
      <c r="E97" s="10">
        <f t="shared" si="18"/>
        <v>4.30172413793104E-2</v>
      </c>
      <c r="F97" s="10">
        <f t="shared" si="18"/>
        <v>4.4301181915860743E-2</v>
      </c>
      <c r="G97" s="10">
        <f t="shared" si="18"/>
        <v>-5.3106450336367184E-2</v>
      </c>
      <c r="H97" s="10">
        <f t="shared" si="18"/>
        <v>7.1715145436308969E-2</v>
      </c>
      <c r="I97" s="10">
        <f t="shared" si="18"/>
        <v>0.1133208547808453</v>
      </c>
      <c r="J97" s="10">
        <f t="shared" si="18"/>
        <v>-3.1103327495621835E-2</v>
      </c>
      <c r="K97" s="10">
        <f t="shared" si="18"/>
        <v>1.0339093341045658E-2</v>
      </c>
      <c r="L97" s="10">
        <f t="shared" si="18"/>
        <v>-1.8462859596393377E-2</v>
      </c>
      <c r="M97" s="10">
        <f t="shared" si="18"/>
        <v>9.6237970253718608E-3</v>
      </c>
      <c r="N97" s="10">
        <f t="shared" si="18"/>
        <v>-3.7117273252455174E-2</v>
      </c>
      <c r="O97" s="10">
        <f t="shared" si="18"/>
        <v>1.8149092545372669E-2</v>
      </c>
      <c r="P97" s="10">
        <f t="shared" si="18"/>
        <v>-8.1761932822627115E-3</v>
      </c>
      <c r="Q97" s="10">
        <f t="shared" si="18"/>
        <v>-4.641663572224286E-2</v>
      </c>
      <c r="R97" s="10">
        <f t="shared" si="18"/>
        <v>-2.5545171339563799E-2</v>
      </c>
      <c r="S97" s="10">
        <f t="shared" si="18"/>
        <v>-4.6515345268542285E-2</v>
      </c>
      <c r="T97" s="10">
        <f t="shared" si="18"/>
        <v>9.8910310142497071E-3</v>
      </c>
      <c r="U97" s="10">
        <f t="shared" si="18"/>
        <v>-1.8260292164674619E-3</v>
      </c>
    </row>
    <row r="98" spans="2:21" x14ac:dyDescent="0.2">
      <c r="B98" s="4" t="s">
        <v>43</v>
      </c>
      <c r="C98" s="4" t="s">
        <v>60</v>
      </c>
      <c r="D98" s="5"/>
      <c r="E98" s="10">
        <f t="shared" si="18"/>
        <v>2.2195972675707942E-2</v>
      </c>
      <c r="F98" s="10">
        <f t="shared" si="18"/>
        <v>3.5965803542616914E-2</v>
      </c>
      <c r="G98" s="10">
        <f t="shared" si="18"/>
        <v>3.6353534067363524E-2</v>
      </c>
      <c r="H98" s="10">
        <f t="shared" si="18"/>
        <v>1.6047521133196296E-2</v>
      </c>
      <c r="I98" s="10">
        <f t="shared" si="18"/>
        <v>2.5414014584826061E-2</v>
      </c>
      <c r="J98" s="10">
        <f t="shared" si="18"/>
        <v>1.6995124062066713E-2</v>
      </c>
      <c r="K98" s="10">
        <f t="shared" si="18"/>
        <v>-3.1461518336900474E-3</v>
      </c>
      <c r="L98" s="10">
        <f t="shared" si="18"/>
        <v>2.9893848765734754E-2</v>
      </c>
      <c r="M98" s="10">
        <f t="shared" si="18"/>
        <v>6.3036842743930288E-2</v>
      </c>
      <c r="N98" s="10">
        <f t="shared" si="18"/>
        <v>9.6432165304757067E-2</v>
      </c>
      <c r="O98" s="10">
        <f t="shared" si="18"/>
        <v>2.3535573649575703E-2</v>
      </c>
      <c r="P98" s="10">
        <f t="shared" si="18"/>
        <v>4.6681235725335002E-2</v>
      </c>
      <c r="Q98" s="10">
        <f t="shared" si="18"/>
        <v>4.1473052495604401E-2</v>
      </c>
      <c r="R98" s="10">
        <f t="shared" si="18"/>
        <v>3.096847453077145E-2</v>
      </c>
      <c r="S98" s="10">
        <f t="shared" si="18"/>
        <v>1.6072840895166696E-2</v>
      </c>
      <c r="T98" s="10">
        <f t="shared" si="18"/>
        <v>3.3555750153142716E-2</v>
      </c>
      <c r="U98" s="10">
        <f t="shared" si="18"/>
        <v>3.7323139710181863E-2</v>
      </c>
    </row>
    <row r="99" spans="2:21" x14ac:dyDescent="0.2">
      <c r="B99" s="59" t="s">
        <v>127</v>
      </c>
      <c r="C99" s="7" t="s">
        <v>117</v>
      </c>
      <c r="D99" s="5"/>
      <c r="E99" s="10">
        <f t="shared" si="18"/>
        <v>4.3715131743048641E-2</v>
      </c>
      <c r="F99" s="10">
        <f t="shared" si="18"/>
        <v>4.6621298666881028E-2</v>
      </c>
      <c r="G99" s="10">
        <f t="shared" si="18"/>
        <v>5.6375347315637203E-2</v>
      </c>
      <c r="H99" s="10">
        <f t="shared" si="18"/>
        <v>4.0857600849211639E-2</v>
      </c>
      <c r="I99" s="10">
        <f t="shared" si="18"/>
        <v>5.1804469227795691E-2</v>
      </c>
      <c r="J99" s="10">
        <f t="shared" si="18"/>
        <v>3.6900123743262903E-2</v>
      </c>
      <c r="K99" s="10">
        <f t="shared" si="18"/>
        <v>-2.2171151485900209E-3</v>
      </c>
      <c r="L99" s="10">
        <f t="shared" si="18"/>
        <v>4.0338747985329881E-2</v>
      </c>
      <c r="M99" s="10">
        <f t="shared" si="18"/>
        <v>6.518983203533657E-2</v>
      </c>
      <c r="N99" s="10">
        <f t="shared" si="18"/>
        <v>6.6579707920918718E-2</v>
      </c>
      <c r="O99" s="10">
        <f t="shared" si="18"/>
        <v>2.9430901327347936E-2</v>
      </c>
      <c r="P99" s="10">
        <f t="shared" si="18"/>
        <v>6.0457214380775781E-2</v>
      </c>
      <c r="Q99" s="10">
        <f t="shared" si="18"/>
        <v>5.5305956882236051E-2</v>
      </c>
      <c r="R99" s="10">
        <f t="shared" si="18"/>
        <v>5.0163673729360481E-2</v>
      </c>
      <c r="S99" s="10">
        <f t="shared" si="18"/>
        <v>2.5855222908306219E-2</v>
      </c>
      <c r="T99" s="10">
        <f t="shared" si="18"/>
        <v>4.7427861888458489E-2</v>
      </c>
      <c r="U99" s="10">
        <f t="shared" si="18"/>
        <v>4.2419934602344611E-2</v>
      </c>
    </row>
    <row r="100" spans="2:21" x14ac:dyDescent="0.2">
      <c r="B100" s="58" t="s">
        <v>171</v>
      </c>
      <c r="C100" s="7" t="s">
        <v>170</v>
      </c>
      <c r="D100" s="5"/>
      <c r="E100" s="10">
        <f t="shared" si="18"/>
        <v>3.5558058673168524E-4</v>
      </c>
      <c r="F100" s="10">
        <f t="shared" si="18"/>
        <v>2.4509640204016359E-2</v>
      </c>
      <c r="G100" s="10">
        <f t="shared" si="18"/>
        <v>1.2678830893036785E-2</v>
      </c>
      <c r="H100" s="10">
        <f t="shared" si="18"/>
        <v>-7.1188615340042061E-3</v>
      </c>
      <c r="I100" s="10">
        <f t="shared" si="18"/>
        <v>2.1097486133787591E-3</v>
      </c>
      <c r="J100" s="10">
        <f t="shared" si="18"/>
        <v>-1.1081171022102265E-2</v>
      </c>
      <c r="K100" s="10">
        <f t="shared" si="18"/>
        <v>-3.3277170318820604E-3</v>
      </c>
      <c r="L100" s="10">
        <f t="shared" si="18"/>
        <v>2.4154917854052993E-2</v>
      </c>
      <c r="M100" s="10">
        <f t="shared" si="18"/>
        <v>7.2575715603744539E-2</v>
      </c>
      <c r="N100" s="10">
        <f t="shared" si="18"/>
        <v>8.4373532550693797E-2</v>
      </c>
      <c r="O100" s="10">
        <f t="shared" si="18"/>
        <v>5.9782020317737716E-2</v>
      </c>
      <c r="P100" s="10">
        <f t="shared" si="18"/>
        <v>4.6066121842496255E-2</v>
      </c>
      <c r="Q100" s="10">
        <f t="shared" si="18"/>
        <v>3.6177073234825219E-2</v>
      </c>
      <c r="R100" s="10">
        <f t="shared" si="18"/>
        <v>1.8756736471793989E-2</v>
      </c>
      <c r="S100" s="10">
        <f t="shared" si="18"/>
        <v>1.2702620420067756E-2</v>
      </c>
      <c r="T100" s="10">
        <f t="shared" si="18"/>
        <v>2.4789270439729227E-2</v>
      </c>
      <c r="U100" s="10">
        <f t="shared" si="18"/>
        <v>4.2700162074554182E-2</v>
      </c>
    </row>
    <row r="101" spans="2:21" x14ac:dyDescent="0.2">
      <c r="B101" s="4" t="s">
        <v>15</v>
      </c>
      <c r="C101" s="4" t="s">
        <v>61</v>
      </c>
      <c r="D101" s="5"/>
      <c r="E101" s="10">
        <f t="shared" si="18"/>
        <v>4.3271918843254431E-2</v>
      </c>
      <c r="F101" s="10">
        <f t="shared" si="18"/>
        <v>6.0738377244759167E-2</v>
      </c>
      <c r="G101" s="10">
        <f t="shared" si="18"/>
        <v>3.6249404118767092E-2</v>
      </c>
      <c r="H101" s="10">
        <f t="shared" si="18"/>
        <v>-4.9221095484032085E-2</v>
      </c>
      <c r="I101" s="10">
        <f t="shared" si="18"/>
        <v>5.5161633656800824E-2</v>
      </c>
      <c r="J101" s="10">
        <f t="shared" si="18"/>
        <v>4.0628933216369845E-2</v>
      </c>
      <c r="K101" s="10">
        <f t="shared" si="18"/>
        <v>-2.4477158400575738E-2</v>
      </c>
      <c r="L101" s="10">
        <f t="shared" si="18"/>
        <v>-1.368175134614491E-2</v>
      </c>
      <c r="M101" s="10">
        <f t="shared" si="18"/>
        <v>9.9893313617851476E-3</v>
      </c>
      <c r="N101" s="10">
        <f t="shared" si="18"/>
        <v>5.716142086960474E-3</v>
      </c>
      <c r="O101" s="10">
        <f t="shared" si="18"/>
        <v>2.0441379474925192E-2</v>
      </c>
      <c r="P101" s="10">
        <f t="shared" si="18"/>
        <v>3.3549924259529407E-2</v>
      </c>
      <c r="Q101" s="10">
        <f t="shared" si="18"/>
        <v>3.1028898458077325E-2</v>
      </c>
      <c r="R101" s="10">
        <f t="shared" si="18"/>
        <v>7.7793502873493292E-3</v>
      </c>
      <c r="S101" s="10">
        <f t="shared" si="18"/>
        <v>-2.0593698515429693E-2</v>
      </c>
      <c r="T101" s="10">
        <f t="shared" si="18"/>
        <v>6.275457210710278E-2</v>
      </c>
      <c r="U101" s="10">
        <f t="shared" si="18"/>
        <v>1.0882968795182357E-2</v>
      </c>
    </row>
    <row r="102" spans="2:21" x14ac:dyDescent="0.2">
      <c r="B102" s="4" t="s">
        <v>16</v>
      </c>
      <c r="C102" s="4" t="s">
        <v>62</v>
      </c>
      <c r="D102" s="5"/>
      <c r="E102" s="10">
        <f t="shared" si="18"/>
        <v>1.4399356710031341E-2</v>
      </c>
      <c r="F102" s="10">
        <f t="shared" si="18"/>
        <v>2.789164949154066E-2</v>
      </c>
      <c r="G102" s="10">
        <f t="shared" si="18"/>
        <v>1.5208936971873754E-2</v>
      </c>
      <c r="H102" s="10">
        <f t="shared" si="18"/>
        <v>7.135144520588721E-3</v>
      </c>
      <c r="I102" s="10">
        <f t="shared" si="18"/>
        <v>8.8549355113299644E-2</v>
      </c>
      <c r="J102" s="10">
        <f t="shared" si="18"/>
        <v>3.7713437268003247E-3</v>
      </c>
      <c r="K102" s="10">
        <f t="shared" si="18"/>
        <v>-1.4151036427825225E-3</v>
      </c>
      <c r="L102" s="10">
        <f t="shared" si="18"/>
        <v>-4.6769534625354936E-2</v>
      </c>
      <c r="M102" s="10">
        <f t="shared" si="18"/>
        <v>3.6052275799911548E-3</v>
      </c>
      <c r="N102" s="10">
        <f t="shared" si="18"/>
        <v>-2.3742058023534796E-4</v>
      </c>
      <c r="O102" s="10">
        <f t="shared" si="18"/>
        <v>4.8786028094556233E-3</v>
      </c>
      <c r="P102" s="10">
        <f t="shared" si="18"/>
        <v>1.1867576342937003E-2</v>
      </c>
      <c r="Q102" s="10">
        <f t="shared" si="18"/>
        <v>2.8026279714457036E-3</v>
      </c>
      <c r="R102" s="10">
        <f t="shared" si="18"/>
        <v>-2.0049617740872661E-3</v>
      </c>
      <c r="S102" s="10">
        <f t="shared" si="18"/>
        <v>1.0603001308886473E-3</v>
      </c>
      <c r="T102" s="10">
        <f t="shared" si="18"/>
        <v>5.1793252687217795E-3</v>
      </c>
      <c r="U102" s="10">
        <f t="shared" si="18"/>
        <v>1.0229650356701869E-2</v>
      </c>
    </row>
    <row r="103" spans="2:21" x14ac:dyDescent="0.2">
      <c r="B103" s="2" t="str">
        <f t="shared" ref="B103:C108" si="19">B20</f>
        <v>Totale attività non finanziarie (a)</v>
      </c>
      <c r="C103" s="2" t="str">
        <f t="shared" si="19"/>
        <v>Non-financial assets (a)</v>
      </c>
      <c r="D103" s="8"/>
      <c r="E103" s="11">
        <f t="shared" si="18"/>
        <v>8.3757714856366627E-2</v>
      </c>
      <c r="F103" s="11">
        <f t="shared" si="18"/>
        <v>6.822378795284445E-2</v>
      </c>
      <c r="G103" s="11">
        <f t="shared" si="18"/>
        <v>4.0098054523065807E-2</v>
      </c>
      <c r="H103" s="11">
        <f t="shared" si="18"/>
        <v>-8.2198546509906212E-3</v>
      </c>
      <c r="I103" s="11">
        <f t="shared" si="18"/>
        <v>7.0618814558971454E-3</v>
      </c>
      <c r="J103" s="11">
        <f t="shared" si="18"/>
        <v>1.9776012690206013E-2</v>
      </c>
      <c r="K103" s="11">
        <f t="shared" si="18"/>
        <v>1.8602126988900292E-3</v>
      </c>
      <c r="L103" s="11">
        <f t="shared" si="18"/>
        <v>-2.6586738353423844E-2</v>
      </c>
      <c r="M103" s="11">
        <f t="shared" si="18"/>
        <v>-1.0341126606139506E-2</v>
      </c>
      <c r="N103" s="11">
        <f t="shared" si="18"/>
        <v>-1.8579993665393979E-2</v>
      </c>
      <c r="O103" s="11">
        <f t="shared" si="18"/>
        <v>-1.8317418503705607E-2</v>
      </c>
      <c r="P103" s="11">
        <f t="shared" si="18"/>
        <v>-9.2742575945999883E-3</v>
      </c>
      <c r="Q103" s="11">
        <f t="shared" si="18"/>
        <v>5.0635927840023687E-3</v>
      </c>
      <c r="R103" s="11">
        <f t="shared" si="18"/>
        <v>3.4879183364406874E-3</v>
      </c>
      <c r="S103" s="11">
        <f t="shared" si="18"/>
        <v>-1.3196919998344492E-2</v>
      </c>
      <c r="T103" s="11">
        <f t="shared" si="18"/>
        <v>1.5309601336190193E-2</v>
      </c>
      <c r="U103" s="11">
        <f t="shared" si="18"/>
        <v>2.6948986054373902E-2</v>
      </c>
    </row>
    <row r="104" spans="2:21" x14ac:dyDescent="0.2">
      <c r="B104" s="4" t="str">
        <f t="shared" si="19"/>
        <v>Oro monetario e DSP</v>
      </c>
      <c r="C104" s="4" t="str">
        <f t="shared" si="19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2:21" x14ac:dyDescent="0.2">
      <c r="B105" s="4" t="str">
        <f t="shared" si="19"/>
        <v>Biglietti e depositi</v>
      </c>
      <c r="C105" s="4" t="str">
        <f t="shared" si="19"/>
        <v>Currency and deposits</v>
      </c>
      <c r="D105" s="5"/>
      <c r="E105" s="10">
        <f t="shared" ref="E105:U114" si="20">(E22/D22)-1</f>
        <v>0.12006472639133059</v>
      </c>
      <c r="F105" s="10">
        <f t="shared" si="20"/>
        <v>7.439790621378739E-2</v>
      </c>
      <c r="G105" s="10">
        <f t="shared" si="20"/>
        <v>-3.0843972020115351E-2</v>
      </c>
      <c r="H105" s="10">
        <f t="shared" si="20"/>
        <v>5.7757580213879667E-2</v>
      </c>
      <c r="I105" s="10">
        <f t="shared" si="20"/>
        <v>1.7499484578731295E-2</v>
      </c>
      <c r="J105" s="10">
        <f t="shared" si="20"/>
        <v>-2.6587232786088211E-2</v>
      </c>
      <c r="K105" s="10">
        <f t="shared" si="20"/>
        <v>6.3360578909361642E-2</v>
      </c>
      <c r="L105" s="10">
        <f t="shared" si="20"/>
        <v>3.5840560178261649E-2</v>
      </c>
      <c r="M105" s="10">
        <f t="shared" si="20"/>
        <v>5.1311465957740277E-2</v>
      </c>
      <c r="N105" s="10">
        <f t="shared" si="20"/>
        <v>0.10774709053190445</v>
      </c>
      <c r="O105" s="10">
        <f t="shared" si="20"/>
        <v>7.1077367304742678E-2</v>
      </c>
      <c r="P105" s="10">
        <f t="shared" si="20"/>
        <v>9.3702843763068477E-2</v>
      </c>
      <c r="Q105" s="10">
        <f t="shared" si="20"/>
        <v>3.0332654126530967E-2</v>
      </c>
      <c r="R105" s="10">
        <f t="shared" si="20"/>
        <v>7.3545290729570834E-2</v>
      </c>
      <c r="S105" s="10">
        <f t="shared" si="20"/>
        <v>0.23204237224945268</v>
      </c>
      <c r="T105" s="10">
        <f t="shared" si="20"/>
        <v>9.9042201086132708E-2</v>
      </c>
      <c r="U105" s="10">
        <f t="shared" si="20"/>
        <v>1.2338177987129217E-2</v>
      </c>
    </row>
    <row r="106" spans="2:21" x14ac:dyDescent="0.2">
      <c r="B106" s="4" t="str">
        <f t="shared" si="19"/>
        <v>Titoli</v>
      </c>
      <c r="C106" s="4" t="str">
        <f t="shared" si="19"/>
        <v>Debt securities</v>
      </c>
      <c r="D106" s="5"/>
      <c r="E106" s="10">
        <f t="shared" si="20"/>
        <v>-4.8496328076843009E-2</v>
      </c>
      <c r="F106" s="10">
        <f t="shared" si="20"/>
        <v>0.52823309179262101</v>
      </c>
      <c r="G106" s="10">
        <f t="shared" si="20"/>
        <v>-4.4017510956512851E-2</v>
      </c>
      <c r="H106" s="10">
        <f t="shared" si="20"/>
        <v>0.11846042346322694</v>
      </c>
      <c r="I106" s="10">
        <f t="shared" si="20"/>
        <v>0.2786138238484428</v>
      </c>
      <c r="J106" s="10">
        <f t="shared" si="20"/>
        <v>-0.1794557530525438</v>
      </c>
      <c r="K106" s="10">
        <f t="shared" si="20"/>
        <v>5.0409089612321933E-2</v>
      </c>
      <c r="L106" s="10">
        <f t="shared" si="20"/>
        <v>5.3424463240305364E-2</v>
      </c>
      <c r="M106" s="10">
        <f t="shared" si="20"/>
        <v>3.6732534420637064E-2</v>
      </c>
      <c r="N106" s="10">
        <f t="shared" si="20"/>
        <v>-3.7598292160754498E-2</v>
      </c>
      <c r="O106" s="10">
        <f t="shared" si="20"/>
        <v>4.8127329702673194E-2</v>
      </c>
      <c r="P106" s="10">
        <f t="shared" si="20"/>
        <v>5.9822552235699877E-3</v>
      </c>
      <c r="Q106" s="10">
        <f t="shared" si="20"/>
        <v>-0.1409447731037422</v>
      </c>
      <c r="R106" s="10">
        <f t="shared" si="20"/>
        <v>-9.2735928868281747E-2</v>
      </c>
      <c r="S106" s="10">
        <f t="shared" si="20"/>
        <v>0.2144370249115608</v>
      </c>
      <c r="T106" s="10">
        <f t="shared" si="20"/>
        <v>-0.15789550188822554</v>
      </c>
      <c r="U106" s="10">
        <f t="shared" si="20"/>
        <v>4.9892008561639001E-2</v>
      </c>
    </row>
    <row r="107" spans="2:21" x14ac:dyDescent="0.2">
      <c r="B107" s="4" t="str">
        <f t="shared" si="19"/>
        <v>Prestiti</v>
      </c>
      <c r="C107" s="4" t="str">
        <f t="shared" si="19"/>
        <v>Loans</v>
      </c>
      <c r="D107" s="5"/>
      <c r="E107" s="10">
        <f t="shared" si="20"/>
        <v>0.10849462005476673</v>
      </c>
      <c r="F107" s="10">
        <f t="shared" si="20"/>
        <v>0.29116660078876455</v>
      </c>
      <c r="G107" s="10">
        <f t="shared" si="20"/>
        <v>3.4975506459176353E-2</v>
      </c>
      <c r="H107" s="10">
        <f t="shared" si="20"/>
        <v>4.944851043166576E-2</v>
      </c>
      <c r="I107" s="10">
        <f t="shared" si="20"/>
        <v>-3.694343782216658E-2</v>
      </c>
      <c r="J107" s="10">
        <f t="shared" si="20"/>
        <v>3.8221546532694051E-2</v>
      </c>
      <c r="K107" s="10">
        <f t="shared" si="20"/>
        <v>-0.12162728362773456</v>
      </c>
      <c r="L107" s="10">
        <f t="shared" si="20"/>
        <v>8.1720087720230206E-2</v>
      </c>
      <c r="M107" s="10">
        <f t="shared" si="20"/>
        <v>5.1628069217586336E-2</v>
      </c>
      <c r="N107" s="10">
        <f t="shared" si="20"/>
        <v>-8.6554327764459593E-2</v>
      </c>
      <c r="O107" s="10">
        <f t="shared" si="20"/>
        <v>8.7796826741009415E-2</v>
      </c>
      <c r="P107" s="10">
        <f t="shared" si="20"/>
        <v>-2.5613915680103738E-2</v>
      </c>
      <c r="Q107" s="10">
        <f t="shared" si="20"/>
        <v>5.6566389648584625E-3</v>
      </c>
      <c r="R107" s="10">
        <f t="shared" si="20"/>
        <v>0.19251488973093123</v>
      </c>
      <c r="S107" s="10">
        <f t="shared" si="20"/>
        <v>6.9037697983196811E-2</v>
      </c>
      <c r="T107" s="10">
        <f t="shared" si="20"/>
        <v>-7.1532977556872934E-3</v>
      </c>
      <c r="U107" s="10">
        <f t="shared" si="20"/>
        <v>2.9415363793625637E-3</v>
      </c>
    </row>
    <row r="108" spans="2:21" x14ac:dyDescent="0.2">
      <c r="B108" s="4" t="s">
        <v>125</v>
      </c>
      <c r="C108" s="4" t="str">
        <f t="shared" si="19"/>
        <v>Shares and other equity</v>
      </c>
      <c r="D108" s="5"/>
      <c r="E108" s="10">
        <f t="shared" si="20"/>
        <v>0.11368479946351706</v>
      </c>
      <c r="F108" s="10">
        <f t="shared" si="20"/>
        <v>-1.0639322564597764E-2</v>
      </c>
      <c r="G108" s="10">
        <f t="shared" si="20"/>
        <v>-0.22707315281755547</v>
      </c>
      <c r="H108" s="10">
        <f t="shared" si="20"/>
        <v>1.5646674438277719E-2</v>
      </c>
      <c r="I108" s="10">
        <f t="shared" si="20"/>
        <v>-6.9058039269311422E-2</v>
      </c>
      <c r="J108" s="10">
        <f t="shared" si="20"/>
        <v>1.5136141399797465E-2</v>
      </c>
      <c r="K108" s="10">
        <f t="shared" si="20"/>
        <v>3.7428757672799851E-2</v>
      </c>
      <c r="L108" s="10">
        <f t="shared" si="20"/>
        <v>-3.7776874819046569E-3</v>
      </c>
      <c r="M108" s="10">
        <f t="shared" si="20"/>
        <v>4.4978550583047117E-2</v>
      </c>
      <c r="N108" s="10">
        <f t="shared" si="20"/>
        <v>6.1846534541466269E-2</v>
      </c>
      <c r="O108" s="10">
        <f t="shared" si="20"/>
        <v>4.544309215068254E-2</v>
      </c>
      <c r="P108" s="10">
        <f t="shared" si="20"/>
        <v>4.9373433214973117E-2</v>
      </c>
      <c r="Q108" s="10">
        <f t="shared" si="20"/>
        <v>5.4690442798424277E-2</v>
      </c>
      <c r="R108" s="10">
        <f t="shared" si="20"/>
        <v>0.10105236553190133</v>
      </c>
      <c r="S108" s="10">
        <f t="shared" si="20"/>
        <v>-3.8194433650666992E-2</v>
      </c>
      <c r="T108" s="10">
        <f t="shared" si="20"/>
        <v>0.14424732143139418</v>
      </c>
      <c r="U108" s="10">
        <f t="shared" si="20"/>
        <v>5.2460724020757077E-2</v>
      </c>
    </row>
    <row r="109" spans="2:21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si="20"/>
        <v>0.31586121437422543</v>
      </c>
      <c r="F109" s="10">
        <f t="shared" si="20"/>
        <v>-0.35524726336332735</v>
      </c>
      <c r="G109" s="10">
        <f t="shared" si="20"/>
        <v>0.5125741461000819</v>
      </c>
      <c r="H109" s="10">
        <f t="shared" si="20"/>
        <v>6.1599933405477314E-2</v>
      </c>
      <c r="I109" s="10">
        <f t="shared" si="20"/>
        <v>-2.9640084685956247E-2</v>
      </c>
      <c r="J109" s="10">
        <f t="shared" si="20"/>
        <v>0.36468686868686873</v>
      </c>
      <c r="K109" s="10">
        <f t="shared" si="20"/>
        <v>-4.0502131691141585E-2</v>
      </c>
      <c r="L109" s="10">
        <f t="shared" si="20"/>
        <v>-0.23713897803011608</v>
      </c>
      <c r="M109" s="10">
        <f t="shared" si="20"/>
        <v>0.36236753118578813</v>
      </c>
      <c r="N109" s="10">
        <f t="shared" si="20"/>
        <v>-8.4089979258668124E-2</v>
      </c>
      <c r="O109" s="10">
        <f t="shared" si="20"/>
        <v>-0.12988188371455256</v>
      </c>
      <c r="P109" s="10">
        <f t="shared" si="20"/>
        <v>-9.4172301387724699E-2</v>
      </c>
      <c r="Q109" s="10">
        <f t="shared" si="20"/>
        <v>0.29364564945950344</v>
      </c>
      <c r="R109" s="10">
        <f t="shared" si="20"/>
        <v>-4.6963590039987846E-2</v>
      </c>
      <c r="S109" s="10">
        <f t="shared" si="20"/>
        <v>1.0263078536602244E-2</v>
      </c>
      <c r="T109" s="10">
        <f t="shared" si="20"/>
        <v>1.7243528318620891</v>
      </c>
      <c r="U109" s="10">
        <f t="shared" si="20"/>
        <v>-0.1842261294424673</v>
      </c>
    </row>
    <row r="110" spans="2:21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0"/>
        <v>-2.615916984741018E-2</v>
      </c>
      <c r="F110" s="10">
        <f t="shared" si="20"/>
        <v>-0.11869774074632178</v>
      </c>
      <c r="G110" s="10">
        <f t="shared" si="20"/>
        <v>-0.26600429717214047</v>
      </c>
      <c r="H110" s="10">
        <f t="shared" si="20"/>
        <v>7.418114380778329E-3</v>
      </c>
      <c r="I110" s="10">
        <f t="shared" si="20"/>
        <v>0.16788714727884702</v>
      </c>
      <c r="J110" s="10">
        <f t="shared" si="20"/>
        <v>-0.35726896754216353</v>
      </c>
      <c r="K110" s="10">
        <f t="shared" si="20"/>
        <v>6.1331365792744119E-2</v>
      </c>
      <c r="L110" s="10">
        <f t="shared" si="20"/>
        <v>0.87228312810340358</v>
      </c>
      <c r="M110" s="10">
        <f t="shared" si="20"/>
        <v>0.1062253943334559</v>
      </c>
      <c r="N110" s="10">
        <f t="shared" si="20"/>
        <v>0.3160642482427849</v>
      </c>
      <c r="O110" s="10">
        <f t="shared" si="20"/>
        <v>2.1354444509662285E-2</v>
      </c>
      <c r="P110" s="10">
        <f t="shared" si="20"/>
        <v>0.25325792204991759</v>
      </c>
      <c r="Q110" s="10">
        <f t="shared" si="20"/>
        <v>5.9429581525658248E-2</v>
      </c>
      <c r="R110" s="10">
        <f t="shared" si="20"/>
        <v>2.6682769559710051E-2</v>
      </c>
      <c r="S110" s="10">
        <f t="shared" si="20"/>
        <v>9.5527411866710876E-2</v>
      </c>
      <c r="T110" s="10">
        <f t="shared" si="20"/>
        <v>0.29725301651227798</v>
      </c>
      <c r="U110" s="10">
        <f t="shared" si="20"/>
        <v>-7.6105700787103769E-2</v>
      </c>
    </row>
    <row r="111" spans="2:21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0"/>
        <v>3.7382387784239857E-2</v>
      </c>
      <c r="F111" s="10">
        <f t="shared" si="20"/>
        <v>-3.2745651471014492E-3</v>
      </c>
      <c r="G111" s="10">
        <f t="shared" si="20"/>
        <v>-5.8660070458880886E-2</v>
      </c>
      <c r="H111" s="10">
        <f t="shared" si="20"/>
        <v>7.4694138302868751E-3</v>
      </c>
      <c r="I111" s="10">
        <f t="shared" si="20"/>
        <v>-4.1861610702766838E-2</v>
      </c>
      <c r="J111" s="10">
        <f t="shared" si="20"/>
        <v>2.1896363431440857E-2</v>
      </c>
      <c r="K111" s="10">
        <f t="shared" si="20"/>
        <v>-2.5475412632792516E-2</v>
      </c>
      <c r="L111" s="10">
        <f t="shared" si="20"/>
        <v>-2.5021324992891669E-2</v>
      </c>
      <c r="M111" s="10">
        <f t="shared" si="20"/>
        <v>-1.18196009812499E-2</v>
      </c>
      <c r="N111" s="10">
        <f t="shared" si="20"/>
        <v>-2.2307478647316192E-2</v>
      </c>
      <c r="O111" s="10">
        <f t="shared" si="20"/>
        <v>3.1001970915676802E-2</v>
      </c>
      <c r="P111" s="10">
        <f t="shared" si="20"/>
        <v>-0.35973477998794456</v>
      </c>
      <c r="Q111" s="10">
        <f t="shared" si="20"/>
        <v>0.15851198321542892</v>
      </c>
      <c r="R111" s="10">
        <f t="shared" si="20"/>
        <v>0.20849779428836768</v>
      </c>
      <c r="S111" s="10">
        <f t="shared" si="20"/>
        <v>2.1104066602625648E-2</v>
      </c>
      <c r="T111" s="10">
        <f t="shared" si="20"/>
        <v>0.11584404441896723</v>
      </c>
      <c r="U111" s="10">
        <f t="shared" si="20"/>
        <v>5.3665714533022157E-3</v>
      </c>
    </row>
    <row r="112" spans="2:21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0"/>
        <v>0.1254943531379511</v>
      </c>
      <c r="F112" s="10">
        <f t="shared" si="20"/>
        <v>-5.001198340747337E-2</v>
      </c>
      <c r="G112" s="10">
        <f t="shared" si="20"/>
        <v>2.701631309811825E-3</v>
      </c>
      <c r="H112" s="10">
        <f t="shared" si="20"/>
        <v>-4.1085271163888493E-2</v>
      </c>
      <c r="I112" s="10">
        <f t="shared" si="20"/>
        <v>8.7816506868525268E-2</v>
      </c>
      <c r="J112" s="10">
        <f t="shared" si="20"/>
        <v>0.11549179731258818</v>
      </c>
      <c r="K112" s="10">
        <f t="shared" si="20"/>
        <v>-9.80307923596756E-2</v>
      </c>
      <c r="L112" s="10">
        <f t="shared" si="20"/>
        <v>-2.3261044436082567E-2</v>
      </c>
      <c r="M112" s="10">
        <f t="shared" si="20"/>
        <v>-3.6738273720697712E-2</v>
      </c>
      <c r="N112" s="10">
        <f t="shared" si="20"/>
        <v>-1.8929269138395211E-2</v>
      </c>
      <c r="O112" s="10">
        <f t="shared" si="20"/>
        <v>-4.0473602023197608E-2</v>
      </c>
      <c r="P112" s="10">
        <f t="shared" si="20"/>
        <v>0.12844541333726478</v>
      </c>
      <c r="Q112" s="10">
        <f t="shared" si="20"/>
        <v>-9.4020985532335066E-2</v>
      </c>
      <c r="R112" s="10">
        <f t="shared" si="20"/>
        <v>4.3317618315217077E-2</v>
      </c>
      <c r="S112" s="10">
        <f t="shared" si="20"/>
        <v>-5.0493512030471477E-2</v>
      </c>
      <c r="T112" s="10">
        <f t="shared" si="20"/>
        <v>0.20770406564900101</v>
      </c>
      <c r="U112" s="10">
        <f t="shared" si="20"/>
        <v>3.6196490384590163E-3</v>
      </c>
    </row>
    <row r="113" spans="2:21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0"/>
        <v>0.11378506384533016</v>
      </c>
      <c r="F113" s="11">
        <f t="shared" si="20"/>
        <v>2.6638708783013332E-3</v>
      </c>
      <c r="G113" s="11">
        <f t="shared" si="20"/>
        <v>-9.5705598646642298E-2</v>
      </c>
      <c r="H113" s="11">
        <f t="shared" si="20"/>
        <v>4.4322446760423073E-3</v>
      </c>
      <c r="I113" s="11">
        <f t="shared" si="20"/>
        <v>2.087512769204225E-2</v>
      </c>
      <c r="J113" s="11">
        <f t="shared" si="20"/>
        <v>4.1723966260378109E-2</v>
      </c>
      <c r="K113" s="11">
        <f t="shared" si="20"/>
        <v>-2.5892645331440978E-2</v>
      </c>
      <c r="L113" s="11">
        <f t="shared" si="20"/>
        <v>1.6776124951547455E-3</v>
      </c>
      <c r="M113" s="11">
        <f t="shared" si="20"/>
        <v>1.6222443083473648E-2</v>
      </c>
      <c r="N113" s="11">
        <f t="shared" si="20"/>
        <v>2.8382691419541306E-2</v>
      </c>
      <c r="O113" s="11">
        <f t="shared" si="20"/>
        <v>1.9327019525170019E-2</v>
      </c>
      <c r="P113" s="11">
        <f t="shared" si="20"/>
        <v>7.6267821596123442E-2</v>
      </c>
      <c r="Q113" s="11">
        <f t="shared" si="20"/>
        <v>-9.3412954507716695E-3</v>
      </c>
      <c r="R113" s="11">
        <f t="shared" si="20"/>
        <v>7.2504921274848089E-2</v>
      </c>
      <c r="S113" s="11">
        <f t="shared" si="20"/>
        <v>2.7219336226827373E-2</v>
      </c>
      <c r="T113" s="11">
        <f t="shared" si="20"/>
        <v>0.14870688690541445</v>
      </c>
      <c r="U113" s="11">
        <f t="shared" si="20"/>
        <v>1.9478850429749173E-2</v>
      </c>
    </row>
    <row r="114" spans="2:21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0"/>
        <v>9.4638892425292109E-2</v>
      </c>
      <c r="F114" s="11">
        <f t="shared" si="20"/>
        <v>4.4050940204490185E-2</v>
      </c>
      <c r="G114" s="11">
        <f t="shared" si="20"/>
        <v>-7.9897059037115081E-3</v>
      </c>
      <c r="H114" s="11">
        <f t="shared" si="20"/>
        <v>-4.1359146366002353E-3</v>
      </c>
      <c r="I114" s="11">
        <f t="shared" si="20"/>
        <v>1.1558987112801455E-2</v>
      </c>
      <c r="J114" s="11">
        <f t="shared" si="20"/>
        <v>2.6987299691660027E-2</v>
      </c>
      <c r="K114" s="11">
        <f t="shared" si="20"/>
        <v>-7.3891975909041729E-3</v>
      </c>
      <c r="L114" s="11">
        <f t="shared" si="20"/>
        <v>-1.7342456658295258E-2</v>
      </c>
      <c r="M114" s="11">
        <f t="shared" si="20"/>
        <v>-1.4849479908499719E-3</v>
      </c>
      <c r="N114" s="11">
        <f t="shared" si="20"/>
        <v>-2.6451790121878593E-3</v>
      </c>
      <c r="O114" s="11">
        <f t="shared" si="20"/>
        <v>-5.1469876667454839E-3</v>
      </c>
      <c r="P114" s="11">
        <f t="shared" si="20"/>
        <v>2.1390079667946038E-2</v>
      </c>
      <c r="Q114" s="11">
        <f t="shared" si="20"/>
        <v>-3.7757846129493622E-4</v>
      </c>
      <c r="R114" s="11">
        <f t="shared" si="20"/>
        <v>2.932400118399614E-2</v>
      </c>
      <c r="S114" s="11">
        <f t="shared" si="20"/>
        <v>2.5673494245019857E-3</v>
      </c>
      <c r="T114" s="11">
        <f t="shared" si="20"/>
        <v>6.8620301691195706E-2</v>
      </c>
      <c r="U114" s="11">
        <f t="shared" si="20"/>
        <v>2.3739897611594563E-2</v>
      </c>
    </row>
    <row r="115" spans="2:21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2:21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/>
      <c r="F116" s="10"/>
      <c r="G116" s="10">
        <f t="shared" ref="G116:U120" si="22">(G33/F33)-1</f>
        <v>4.4148282698541319E-2</v>
      </c>
      <c r="H116" s="10">
        <f t="shared" si="22"/>
        <v>5.9658783384480607E-2</v>
      </c>
      <c r="I116" s="10">
        <f t="shared" si="22"/>
        <v>2.0257948540240767E-2</v>
      </c>
      <c r="J116" s="10">
        <f t="shared" si="22"/>
        <v>-1.2789228574026423E-2</v>
      </c>
      <c r="K116" s="10">
        <f t="shared" si="22"/>
        <v>8.8372081354897158E-2</v>
      </c>
      <c r="L116" s="10">
        <f t="shared" si="22"/>
        <v>5.7081007890671831E-2</v>
      </c>
      <c r="M116" s="10">
        <f t="shared" si="22"/>
        <v>1.419152863117068E-2</v>
      </c>
      <c r="N116" s="10">
        <f t="shared" si="22"/>
        <v>7.4357842644918293E-2</v>
      </c>
      <c r="O116" s="10">
        <f t="shared" si="22"/>
        <v>0.19435165797758414</v>
      </c>
      <c r="P116" s="10">
        <f t="shared" si="22"/>
        <v>7.8727881936781152E-2</v>
      </c>
      <c r="Q116" s="10">
        <f t="shared" si="22"/>
        <v>2.4102454291987652E-2</v>
      </c>
      <c r="R116" s="10">
        <f t="shared" si="22"/>
        <v>4.9116671704351633E-2</v>
      </c>
      <c r="S116" s="10">
        <f t="shared" si="22"/>
        <v>0.26055334900624749</v>
      </c>
      <c r="T116" s="10">
        <f t="shared" si="22"/>
        <v>0.10805079469521628</v>
      </c>
      <c r="U116" s="10">
        <f t="shared" si="22"/>
        <v>8.8394026459135855E-2</v>
      </c>
    </row>
    <row r="117" spans="2:21" x14ac:dyDescent="0.2">
      <c r="B117" s="4" t="str">
        <f t="shared" ref="B117:C124" si="23">B34</f>
        <v>Titoli</v>
      </c>
      <c r="C117" s="4" t="str">
        <f t="shared" si="23"/>
        <v>Debt securities</v>
      </c>
      <c r="D117" s="5"/>
      <c r="E117" s="10">
        <f t="shared" ref="E117:P120" si="24">(E34/D34)-1</f>
        <v>0.13588649364311367</v>
      </c>
      <c r="F117" s="10">
        <f t="shared" si="24"/>
        <v>-4.2632129149520193E-2</v>
      </c>
      <c r="G117" s="10">
        <f t="shared" si="24"/>
        <v>-8.2870610157605995E-2</v>
      </c>
      <c r="H117" s="10">
        <f t="shared" si="24"/>
        <v>0.2977192125175836</v>
      </c>
      <c r="I117" s="10">
        <f t="shared" si="24"/>
        <v>0.17568800945382645</v>
      </c>
      <c r="J117" s="10">
        <f t="shared" si="24"/>
        <v>-8.1071293051550919E-2</v>
      </c>
      <c r="K117" s="10">
        <f t="shared" si="24"/>
        <v>0.38609785369700766</v>
      </c>
      <c r="L117" s="10">
        <f t="shared" si="24"/>
        <v>0.12347864084979765</v>
      </c>
      <c r="M117" s="10">
        <f t="shared" si="24"/>
        <v>0.10409239681490612</v>
      </c>
      <c r="N117" s="10">
        <f t="shared" si="24"/>
        <v>-4.1229752194806069E-2</v>
      </c>
      <c r="O117" s="10">
        <f t="shared" si="24"/>
        <v>-6.165476850336904E-2</v>
      </c>
      <c r="P117" s="10">
        <f t="shared" si="24"/>
        <v>0.15199440782522999</v>
      </c>
      <c r="Q117" s="10">
        <f t="shared" si="22"/>
        <v>-0.10466686757177757</v>
      </c>
      <c r="R117" s="10">
        <f t="shared" si="22"/>
        <v>8.2535623524673252E-3</v>
      </c>
      <c r="S117" s="10">
        <f t="shared" si="22"/>
        <v>4.1276417664894538E-2</v>
      </c>
      <c r="T117" s="10">
        <f t="shared" si="22"/>
        <v>0.13045857447794917</v>
      </c>
      <c r="U117" s="10">
        <f t="shared" si="22"/>
        <v>-0.11357773603935661</v>
      </c>
    </row>
    <row r="118" spans="2:21" x14ac:dyDescent="0.2">
      <c r="B118" s="4" t="str">
        <f t="shared" si="23"/>
        <v>Prestiti</v>
      </c>
      <c r="C118" s="4" t="str">
        <f t="shared" si="23"/>
        <v>Loans</v>
      </c>
      <c r="D118" s="5"/>
      <c r="E118" s="10">
        <f t="shared" si="24"/>
        <v>8.9756848940421907E-2</v>
      </c>
      <c r="F118" s="10">
        <f t="shared" si="24"/>
        <v>0.13125256028401422</v>
      </c>
      <c r="G118" s="10">
        <f t="shared" si="24"/>
        <v>5.795732271229781E-2</v>
      </c>
      <c r="H118" s="10">
        <f t="shared" si="24"/>
        <v>1.2242089812017465E-2</v>
      </c>
      <c r="I118" s="10">
        <f t="shared" si="24"/>
        <v>4.9295827335080755E-3</v>
      </c>
      <c r="J118" s="10">
        <f t="shared" si="24"/>
        <v>1.859203959187794E-2</v>
      </c>
      <c r="K118" s="10">
        <f t="shared" si="24"/>
        <v>-1.7832778548512285E-2</v>
      </c>
      <c r="L118" s="10">
        <f t="shared" si="24"/>
        <v>-4.0405614330465078E-2</v>
      </c>
      <c r="M118" s="10">
        <f t="shared" si="24"/>
        <v>-1.7998100285936847E-2</v>
      </c>
      <c r="N118" s="10">
        <f t="shared" si="24"/>
        <v>-2.4902812732996993E-2</v>
      </c>
      <c r="O118" s="10">
        <f t="shared" si="24"/>
        <v>-1.2793825710006534E-2</v>
      </c>
      <c r="P118" s="10">
        <f t="shared" si="24"/>
        <v>-2.8720665408453194E-2</v>
      </c>
      <c r="Q118" s="10">
        <f t="shared" si="22"/>
        <v>8.3310674513465965E-3</v>
      </c>
      <c r="R118" s="10">
        <f t="shared" si="22"/>
        <v>-7.354785111379436E-3</v>
      </c>
      <c r="S118" s="10">
        <f t="shared" si="22"/>
        <v>4.7588165247676395E-2</v>
      </c>
      <c r="T118" s="10">
        <f t="shared" si="22"/>
        <v>1.2894563571691942E-2</v>
      </c>
      <c r="U118" s="10">
        <f t="shared" si="22"/>
        <v>1.4528502047737035E-2</v>
      </c>
    </row>
    <row r="119" spans="2:21" x14ac:dyDescent="0.2">
      <c r="B119" s="4" t="str">
        <f t="shared" si="23"/>
        <v>Azioni e altre partecipazioni</v>
      </c>
      <c r="C119" s="4" t="str">
        <f t="shared" si="23"/>
        <v>Shares and other equity</v>
      </c>
      <c r="D119" s="5"/>
      <c r="E119" s="10">
        <f t="shared" si="24"/>
        <v>0.1785380100463605</v>
      </c>
      <c r="F119" s="10">
        <f t="shared" si="24"/>
        <v>-4.9797550139863422E-2</v>
      </c>
      <c r="G119" s="10">
        <f t="shared" si="24"/>
        <v>-0.11367526366142644</v>
      </c>
      <c r="H119" s="10">
        <f t="shared" si="24"/>
        <v>-8.1274810975383249E-2</v>
      </c>
      <c r="I119" s="10">
        <f t="shared" si="24"/>
        <v>-7.5808720854217526E-2</v>
      </c>
      <c r="J119" s="10">
        <f t="shared" si="24"/>
        <v>-4.7237999837363209E-2</v>
      </c>
      <c r="K119" s="10">
        <f t="shared" si="24"/>
        <v>6.3732006980089517E-2</v>
      </c>
      <c r="L119" s="10">
        <f t="shared" si="24"/>
        <v>8.9000939013178293E-2</v>
      </c>
      <c r="M119" s="10">
        <f t="shared" si="24"/>
        <v>2.9241824373426484E-2</v>
      </c>
      <c r="N119" s="10">
        <f t="shared" si="24"/>
        <v>8.370547313239407E-2</v>
      </c>
      <c r="O119" s="10">
        <f t="shared" si="24"/>
        <v>-6.4886169326072718E-4</v>
      </c>
      <c r="P119" s="10">
        <f t="shared" si="24"/>
        <v>3.7518903434089701E-2</v>
      </c>
      <c r="Q119" s="10">
        <f t="shared" si="22"/>
        <v>-2.514691848496986E-2</v>
      </c>
      <c r="R119" s="10">
        <f t="shared" si="22"/>
        <v>0.13622373600440008</v>
      </c>
      <c r="S119" s="10">
        <f t="shared" si="22"/>
        <v>1.0142755122368508E-2</v>
      </c>
      <c r="T119" s="10">
        <f t="shared" si="22"/>
        <v>0.17073291475178887</v>
      </c>
      <c r="U119" s="10">
        <f t="shared" si="22"/>
        <v>-3.9680031588286147E-2</v>
      </c>
    </row>
    <row r="120" spans="2:21" x14ac:dyDescent="0.2">
      <c r="B120" s="4" t="str">
        <f t="shared" si="23"/>
        <v>Derivati</v>
      </c>
      <c r="C120" s="4" t="str">
        <f t="shared" si="23"/>
        <v>Derivatives</v>
      </c>
      <c r="D120" s="5"/>
      <c r="E120" s="10">
        <f t="shared" si="24"/>
        <v>0.1907119180481216</v>
      </c>
      <c r="F120" s="10">
        <f t="shared" si="24"/>
        <v>4.1701590620089934E-2</v>
      </c>
      <c r="G120" s="10">
        <f t="shared" si="24"/>
        <v>-0.24414814202935786</v>
      </c>
      <c r="H120" s="10">
        <f t="shared" si="24"/>
        <v>0.1341236970483799</v>
      </c>
      <c r="I120" s="10">
        <f t="shared" si="24"/>
        <v>-0.14959274007546519</v>
      </c>
      <c r="J120" s="10">
        <f t="shared" si="24"/>
        <v>0.50081311731341849</v>
      </c>
      <c r="K120" s="10">
        <f t="shared" si="24"/>
        <v>-0.16398943555141077</v>
      </c>
      <c r="L120" s="10">
        <f t="shared" si="24"/>
        <v>-0.18252948879400743</v>
      </c>
      <c r="M120" s="10">
        <f t="shared" si="24"/>
        <v>0.35226960039689215</v>
      </c>
      <c r="N120" s="10">
        <f t="shared" si="24"/>
        <v>8.9803717476618194E-2</v>
      </c>
      <c r="O120" s="10">
        <f t="shared" si="24"/>
        <v>-8.8175804649161194E-2</v>
      </c>
      <c r="P120" s="10">
        <f t="shared" si="24"/>
        <v>-0.27029222262144725</v>
      </c>
      <c r="Q120" s="10">
        <f t="shared" si="22"/>
        <v>0.46920304407016578</v>
      </c>
      <c r="R120" s="10">
        <f t="shared" si="22"/>
        <v>-0.14527647839040703</v>
      </c>
      <c r="S120" s="10">
        <f t="shared" si="22"/>
        <v>0.29251218063476392</v>
      </c>
      <c r="T120" s="10">
        <f t="shared" si="22"/>
        <v>1.8798542035699688</v>
      </c>
      <c r="U120" s="10">
        <f t="shared" si="22"/>
        <v>-0.45419248403085888</v>
      </c>
    </row>
    <row r="121" spans="2:21" x14ac:dyDescent="0.2">
      <c r="B121" s="4" t="str">
        <f t="shared" si="23"/>
        <v>Quote di fondi comuni</v>
      </c>
      <c r="C121" s="4" t="str">
        <f t="shared" si="23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4" t="str">
        <f t="shared" si="23"/>
        <v>Riserve assicurative e garanzie standard</v>
      </c>
      <c r="C122" s="4" t="str">
        <f t="shared" si="23"/>
        <v>Insurance, pension and standardised guarantee schemes</v>
      </c>
      <c r="D122" s="5"/>
      <c r="E122" s="10">
        <f t="shared" ref="E122:U125" si="25">(E39/D39)-1</f>
        <v>6.5509519881042255E-2</v>
      </c>
      <c r="F122" s="10">
        <f t="shared" si="25"/>
        <v>-5.3584494964324936E-3</v>
      </c>
      <c r="G122" s="10">
        <f t="shared" si="25"/>
        <v>-3.594578174886176E-3</v>
      </c>
      <c r="H122" s="10">
        <f t="shared" si="25"/>
        <v>-1.7307086717728848E-2</v>
      </c>
      <c r="I122" s="10">
        <f t="shared" si="25"/>
        <v>-1.7825656528781431E-2</v>
      </c>
      <c r="J122" s="10">
        <f t="shared" si="25"/>
        <v>-1.8007239231898065E-2</v>
      </c>
      <c r="K122" s="10">
        <f t="shared" si="25"/>
        <v>-2.3916731999238383E-2</v>
      </c>
      <c r="L122" s="10">
        <f t="shared" si="25"/>
        <v>-1.2429078238233915E-2</v>
      </c>
      <c r="M122" s="10">
        <f t="shared" si="25"/>
        <v>-6.3777218777453237E-3</v>
      </c>
      <c r="N122" s="10">
        <f t="shared" si="25"/>
        <v>3.0081172888070107E-3</v>
      </c>
      <c r="O122" s="10">
        <f t="shared" si="25"/>
        <v>1.366143239215889E-2</v>
      </c>
      <c r="P122" s="10">
        <f t="shared" si="25"/>
        <v>2.3976159603050551E-2</v>
      </c>
      <c r="Q122" s="10">
        <f t="shared" si="25"/>
        <v>2.9338515053673353E-2</v>
      </c>
      <c r="R122" s="10">
        <f t="shared" si="25"/>
        <v>2.4465412890925631E-2</v>
      </c>
      <c r="S122" s="10">
        <f t="shared" si="25"/>
        <v>1.6696644872443933E-2</v>
      </c>
      <c r="T122" s="10">
        <f t="shared" si="25"/>
        <v>1.8387369967944656E-2</v>
      </c>
      <c r="U122" s="10">
        <f t="shared" si="25"/>
        <v>1.810848308972135E-2</v>
      </c>
    </row>
    <row r="123" spans="2:21" x14ac:dyDescent="0.2">
      <c r="B123" s="4" t="str">
        <f t="shared" si="23"/>
        <v>Altri conti passivi</v>
      </c>
      <c r="C123" s="4" t="str">
        <f t="shared" si="23"/>
        <v>Other accounts payable</v>
      </c>
      <c r="D123" s="5"/>
      <c r="E123" s="10">
        <f t="shared" si="25"/>
        <v>0.13567662131120639</v>
      </c>
      <c r="F123" s="10">
        <f t="shared" si="25"/>
        <v>-5.6981682736168104E-2</v>
      </c>
      <c r="G123" s="10">
        <f t="shared" si="25"/>
        <v>1.6961772450740931E-3</v>
      </c>
      <c r="H123" s="10">
        <f t="shared" si="25"/>
        <v>-6.5059900214654576E-2</v>
      </c>
      <c r="I123" s="10">
        <f t="shared" si="25"/>
        <v>0.12160993449654645</v>
      </c>
      <c r="J123" s="10">
        <f t="shared" si="25"/>
        <v>0.12084292856994661</v>
      </c>
      <c r="K123" s="10">
        <f t="shared" si="25"/>
        <v>-0.10960976941551015</v>
      </c>
      <c r="L123" s="10">
        <f t="shared" si="25"/>
        <v>1.6318636010865806E-3</v>
      </c>
      <c r="M123" s="10">
        <f t="shared" si="25"/>
        <v>-2.6745205326020871E-2</v>
      </c>
      <c r="N123" s="10">
        <f t="shared" si="25"/>
        <v>-1.277696019047847E-2</v>
      </c>
      <c r="O123" s="10">
        <f t="shared" si="25"/>
        <v>-3.4544910435637566E-2</v>
      </c>
      <c r="P123" s="10">
        <f t="shared" si="25"/>
        <v>0.12661250131212087</v>
      </c>
      <c r="Q123" s="10">
        <f t="shared" si="25"/>
        <v>-0.10340858367149719</v>
      </c>
      <c r="R123" s="10">
        <f t="shared" si="25"/>
        <v>5.4119330782599784E-2</v>
      </c>
      <c r="S123" s="10">
        <f t="shared" si="25"/>
        <v>-5.5591841040113388E-2</v>
      </c>
      <c r="T123" s="10">
        <f t="shared" si="25"/>
        <v>0.18846327576810373</v>
      </c>
      <c r="U123" s="10">
        <f t="shared" si="25"/>
        <v>-1.5556988624347512E-2</v>
      </c>
    </row>
    <row r="124" spans="2:21" x14ac:dyDescent="0.2">
      <c r="B124" s="2" t="str">
        <f>B41</f>
        <v>Totale passività finanziarie (c)</v>
      </c>
      <c r="C124" s="2" t="str">
        <f t="shared" si="23"/>
        <v>Financial liabilities (c)</v>
      </c>
      <c r="D124" s="8"/>
      <c r="E124" s="11">
        <f t="shared" si="25"/>
        <v>0.14272403700175174</v>
      </c>
      <c r="F124" s="11">
        <f t="shared" si="25"/>
        <v>5.6973850355479527E-3</v>
      </c>
      <c r="G124" s="11">
        <f t="shared" si="25"/>
        <v>-4.1169830888038605E-2</v>
      </c>
      <c r="H124" s="11">
        <f t="shared" si="25"/>
        <v>-3.7637224712742778E-2</v>
      </c>
      <c r="I124" s="11">
        <f t="shared" si="25"/>
        <v>-1.0347049350080129E-2</v>
      </c>
      <c r="J124" s="11">
        <f t="shared" si="25"/>
        <v>5.7498602546703914E-3</v>
      </c>
      <c r="K124" s="11">
        <f t="shared" si="25"/>
        <v>7.3974359547632762E-3</v>
      </c>
      <c r="L124" s="11">
        <f t="shared" si="25"/>
        <v>2.6638788917908496E-2</v>
      </c>
      <c r="M124" s="11">
        <f t="shared" si="25"/>
        <v>7.5615766829579822E-3</v>
      </c>
      <c r="N124" s="11">
        <f t="shared" si="25"/>
        <v>2.6635202844966122E-2</v>
      </c>
      <c r="O124" s="11">
        <f t="shared" si="25"/>
        <v>-9.9341621123134605E-3</v>
      </c>
      <c r="P124" s="11">
        <f t="shared" si="25"/>
        <v>3.3876985016145778E-2</v>
      </c>
      <c r="Q124" s="11">
        <f t="shared" si="25"/>
        <v>-2.8135433724598702E-2</v>
      </c>
      <c r="R124" s="11">
        <f t="shared" si="25"/>
        <v>7.1789756793343651E-2</v>
      </c>
      <c r="S124" s="11">
        <f t="shared" si="25"/>
        <v>1.6102500573842216E-2</v>
      </c>
      <c r="T124" s="11">
        <f t="shared" si="25"/>
        <v>0.12883861339433711</v>
      </c>
      <c r="U124" s="11">
        <f t="shared" si="25"/>
        <v>-2.6198922647472034E-2</v>
      </c>
    </row>
    <row r="125" spans="2:21" x14ac:dyDescent="0.2">
      <c r="B125" s="2" t="str">
        <f t="shared" ref="B125:C125" si="26">B42</f>
        <v>Ricchezza netta (a+b-c)</v>
      </c>
      <c r="C125" s="2" t="str">
        <f t="shared" si="26"/>
        <v>Net wealth (a+b-c)</v>
      </c>
      <c r="D125" s="8"/>
      <c r="E125" s="11">
        <f t="shared" si="25"/>
        <v>-9.7270395360003259E-2</v>
      </c>
      <c r="F125" s="11">
        <f t="shared" si="25"/>
        <v>0.23781551160071523</v>
      </c>
      <c r="G125" s="11">
        <f t="shared" si="25"/>
        <v>0.12820435294329613</v>
      </c>
      <c r="H125" s="11">
        <f t="shared" si="25"/>
        <v>0.11273215085037536</v>
      </c>
      <c r="I125" s="11">
        <f t="shared" si="25"/>
        <v>7.7650554317510334E-2</v>
      </c>
      <c r="J125" s="11">
        <f t="shared" si="25"/>
        <v>8.5829562398135995E-2</v>
      </c>
      <c r="K125" s="11">
        <f t="shared" si="25"/>
        <v>-4.5336843602576504E-2</v>
      </c>
      <c r="L125" s="11">
        <f t="shared" si="25"/>
        <v>-0.13644848265014753</v>
      </c>
      <c r="M125" s="11">
        <f t="shared" si="25"/>
        <v>-3.061071688688477E-2</v>
      </c>
      <c r="N125" s="11">
        <f t="shared" si="25"/>
        <v>-0.10062705415438566</v>
      </c>
      <c r="O125" s="11">
        <f t="shared" si="25"/>
        <v>1.3139259956213234E-2</v>
      </c>
      <c r="P125" s="11">
        <f t="shared" si="25"/>
        <v>-2.5221636495721733E-2</v>
      </c>
      <c r="Q125" s="11">
        <f t="shared" si="25"/>
        <v>0.10952026420805172</v>
      </c>
      <c r="R125" s="11">
        <f t="shared" si="25"/>
        <v>-0.11794543562558424</v>
      </c>
      <c r="S125" s="11">
        <f t="shared" si="25"/>
        <v>-5.4468909301334745E-2</v>
      </c>
      <c r="T125" s="11">
        <f t="shared" si="25"/>
        <v>-0.20407534324049637</v>
      </c>
      <c r="U125" s="11">
        <f t="shared" si="25"/>
        <v>0.34447596730868746</v>
      </c>
    </row>
    <row r="126" spans="2:21" ht="18" x14ac:dyDescent="0.25">
      <c r="B126" s="19"/>
    </row>
    <row r="127" spans="2:21" x14ac:dyDescent="0.2">
      <c r="B127" s="20" t="s">
        <v>76</v>
      </c>
    </row>
    <row r="128" spans="2:21" x14ac:dyDescent="0.2">
      <c r="B128" s="20" t="s">
        <v>175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8"/>
  <sheetViews>
    <sheetView zoomScale="130" zoomScaleNormal="130" workbookViewId="0">
      <pane xSplit="3" ySplit="5" topLeftCell="L6" activePane="bottomRight" state="frozen"/>
      <selection pane="topRight" activeCell="D1" sqref="D1"/>
      <selection pane="bottomLeft" activeCell="A6" sqref="A6"/>
      <selection pane="bottomRight" activeCell="W6" sqref="W6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1" ht="15.75" x14ac:dyDescent="0.25">
      <c r="B2" s="24" t="s">
        <v>134</v>
      </c>
    </row>
    <row r="3" spans="2:21" ht="15.75" x14ac:dyDescent="0.25">
      <c r="B3" s="24" t="s">
        <v>167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7988.5</v>
      </c>
      <c r="E6" s="66">
        <v>7945.3</v>
      </c>
      <c r="F6" s="66">
        <v>7331.3</v>
      </c>
      <c r="G6" s="66">
        <v>7513.4</v>
      </c>
      <c r="H6" s="66">
        <v>6885.4</v>
      </c>
      <c r="I6" s="66">
        <v>7496.7</v>
      </c>
      <c r="J6" s="66">
        <v>8816.2000000000007</v>
      </c>
      <c r="K6" s="66">
        <v>9223.6</v>
      </c>
      <c r="L6" s="66">
        <v>9324.5</v>
      </c>
      <c r="M6" s="66">
        <v>8942</v>
      </c>
      <c r="N6" s="66">
        <v>9825.7999999999993</v>
      </c>
      <c r="O6" s="66">
        <v>9829.7000000000007</v>
      </c>
      <c r="P6" s="66">
        <v>9803.5</v>
      </c>
      <c r="Q6" s="66">
        <v>9347.6</v>
      </c>
      <c r="R6" s="66">
        <v>9749.1</v>
      </c>
      <c r="S6" s="66">
        <v>10023</v>
      </c>
      <c r="T6" s="66">
        <v>10257.9</v>
      </c>
      <c r="U6" s="66">
        <v>10739.8</v>
      </c>
    </row>
    <row r="7" spans="2:21" x14ac:dyDescent="0.2">
      <c r="B7" s="4" t="s">
        <v>39</v>
      </c>
      <c r="C7" s="4" t="s">
        <v>54</v>
      </c>
      <c r="D7" s="66">
        <v>49992</v>
      </c>
      <c r="E7" s="66">
        <v>54325.3</v>
      </c>
      <c r="F7" s="66">
        <v>61308.1</v>
      </c>
      <c r="G7" s="66">
        <v>66129.600000000006</v>
      </c>
      <c r="H7" s="66">
        <v>72051.899999999994</v>
      </c>
      <c r="I7" s="66">
        <v>77986.899999999994</v>
      </c>
      <c r="J7" s="66">
        <v>81920.100000000006</v>
      </c>
      <c r="K7" s="66">
        <v>84458.2</v>
      </c>
      <c r="L7" s="66">
        <v>87634.2</v>
      </c>
      <c r="M7" s="66">
        <v>85213.8</v>
      </c>
      <c r="N7" s="66">
        <v>87719</v>
      </c>
      <c r="O7" s="66">
        <v>89601.3</v>
      </c>
      <c r="P7" s="66">
        <v>98970.8</v>
      </c>
      <c r="Q7" s="66">
        <v>101028.8</v>
      </c>
      <c r="R7" s="66">
        <v>108111.6</v>
      </c>
      <c r="S7" s="66">
        <v>109550.5</v>
      </c>
      <c r="T7" s="66">
        <v>114617.5</v>
      </c>
      <c r="U7" s="66">
        <v>120936.2</v>
      </c>
    </row>
    <row r="8" spans="2:21" x14ac:dyDescent="0.2">
      <c r="B8" s="4" t="s">
        <v>38</v>
      </c>
      <c r="C8" s="4" t="s">
        <v>55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</row>
    <row r="9" spans="2:21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</row>
    <row r="10" spans="2:21" x14ac:dyDescent="0.2">
      <c r="B10" s="58" t="s">
        <v>122</v>
      </c>
      <c r="C10" s="4" t="s">
        <v>130</v>
      </c>
      <c r="D10" s="66">
        <v>3643</v>
      </c>
      <c r="E10" s="66">
        <v>3681.3</v>
      </c>
      <c r="F10" s="66">
        <v>3708.1</v>
      </c>
      <c r="G10" s="66">
        <v>3876.3</v>
      </c>
      <c r="H10" s="66">
        <v>4017.8</v>
      </c>
      <c r="I10" s="66">
        <v>3962.7</v>
      </c>
      <c r="J10" s="66">
        <v>3894.1</v>
      </c>
      <c r="K10" s="66">
        <v>3903.1</v>
      </c>
      <c r="L10" s="66">
        <v>3774.8</v>
      </c>
      <c r="M10" s="66">
        <v>3688.5</v>
      </c>
      <c r="N10" s="66">
        <v>3830.9</v>
      </c>
      <c r="O10" s="66">
        <v>3930.3</v>
      </c>
      <c r="P10" s="66">
        <v>4033.8</v>
      </c>
      <c r="Q10" s="66">
        <v>4079.1</v>
      </c>
      <c r="R10" s="66">
        <v>4361.3999999999996</v>
      </c>
      <c r="S10" s="66">
        <v>4430.6000000000004</v>
      </c>
      <c r="T10" s="66">
        <v>4757.3999999999996</v>
      </c>
      <c r="U10" s="66">
        <v>5179.3999999999996</v>
      </c>
    </row>
    <row r="11" spans="2:21" x14ac:dyDescent="0.2">
      <c r="B11" s="58" t="s">
        <v>123</v>
      </c>
      <c r="C11" s="6" t="s">
        <v>57</v>
      </c>
      <c r="D11" s="66">
        <v>441.1</v>
      </c>
      <c r="E11" s="66">
        <v>451.1</v>
      </c>
      <c r="F11" s="66">
        <v>465.8</v>
      </c>
      <c r="G11" s="66">
        <v>475.7</v>
      </c>
      <c r="H11" s="66">
        <v>496.2</v>
      </c>
      <c r="I11" s="66">
        <v>479.4</v>
      </c>
      <c r="J11" s="66">
        <v>463.8</v>
      </c>
      <c r="K11" s="66">
        <v>448.1</v>
      </c>
      <c r="L11" s="66">
        <v>438.5</v>
      </c>
      <c r="M11" s="66">
        <v>431.1</v>
      </c>
      <c r="N11" s="66">
        <v>456.3</v>
      </c>
      <c r="O11" s="66">
        <v>480.5</v>
      </c>
      <c r="P11" s="66">
        <v>515.5</v>
      </c>
      <c r="Q11" s="66">
        <v>542.29999999999995</v>
      </c>
      <c r="R11" s="66">
        <v>584</v>
      </c>
      <c r="S11" s="66">
        <v>577.79999999999995</v>
      </c>
      <c r="T11" s="66">
        <v>593.79999999999995</v>
      </c>
      <c r="U11" s="66">
        <v>654</v>
      </c>
    </row>
    <row r="12" spans="2:21" x14ac:dyDescent="0.2">
      <c r="B12" s="58" t="s">
        <v>124</v>
      </c>
      <c r="C12" s="6" t="s">
        <v>58</v>
      </c>
      <c r="D12" s="66">
        <v>1628.8</v>
      </c>
      <c r="E12" s="66">
        <v>1547.8</v>
      </c>
      <c r="F12" s="66">
        <v>1517.3</v>
      </c>
      <c r="G12" s="66">
        <v>1576.8</v>
      </c>
      <c r="H12" s="66">
        <v>1647.8</v>
      </c>
      <c r="I12" s="66">
        <v>1562.1</v>
      </c>
      <c r="J12" s="66">
        <v>1571.2</v>
      </c>
      <c r="K12" s="66">
        <v>1577.4</v>
      </c>
      <c r="L12" s="66">
        <v>1513.8</v>
      </c>
      <c r="M12" s="66">
        <v>1426</v>
      </c>
      <c r="N12" s="66">
        <v>1481.8</v>
      </c>
      <c r="O12" s="66">
        <v>1631.1</v>
      </c>
      <c r="P12" s="66">
        <v>1683.6</v>
      </c>
      <c r="Q12" s="66">
        <v>1687.1</v>
      </c>
      <c r="R12" s="66">
        <v>1814.4</v>
      </c>
      <c r="S12" s="66">
        <v>1913.4</v>
      </c>
      <c r="T12" s="66">
        <v>2051.6</v>
      </c>
      <c r="U12" s="66">
        <v>2238.8000000000002</v>
      </c>
    </row>
    <row r="13" spans="2:21" x14ac:dyDescent="0.2">
      <c r="B13" s="58" t="s">
        <v>120</v>
      </c>
      <c r="C13" s="6" t="s">
        <v>129</v>
      </c>
      <c r="D13" s="66">
        <v>1573.1</v>
      </c>
      <c r="E13" s="66">
        <v>1682.5</v>
      </c>
      <c r="F13" s="66">
        <v>1725.1</v>
      </c>
      <c r="G13" s="66">
        <v>1823.9</v>
      </c>
      <c r="H13" s="66">
        <v>1873.8</v>
      </c>
      <c r="I13" s="66">
        <v>1921.2</v>
      </c>
      <c r="J13" s="66">
        <v>1859.1</v>
      </c>
      <c r="K13" s="66">
        <v>1877.6</v>
      </c>
      <c r="L13" s="66">
        <v>1822.6</v>
      </c>
      <c r="M13" s="66">
        <v>1831.5</v>
      </c>
      <c r="N13" s="66">
        <v>1892.8</v>
      </c>
      <c r="O13" s="66">
        <v>1818.7</v>
      </c>
      <c r="P13" s="66">
        <v>1834.8</v>
      </c>
      <c r="Q13" s="66">
        <v>1849.8</v>
      </c>
      <c r="R13" s="66">
        <v>1963.1</v>
      </c>
      <c r="S13" s="66">
        <v>1939.3</v>
      </c>
      <c r="T13" s="66">
        <v>2112</v>
      </c>
      <c r="U13" s="66">
        <v>2286.6999999999998</v>
      </c>
    </row>
    <row r="14" spans="2:21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</row>
    <row r="15" spans="2:21" x14ac:dyDescent="0.2">
      <c r="B15" s="4" t="s">
        <v>43</v>
      </c>
      <c r="C15" s="4" t="s">
        <v>60</v>
      </c>
      <c r="D15" s="66">
        <v>5336.7</v>
      </c>
      <c r="E15" s="66">
        <v>5622.1</v>
      </c>
      <c r="F15" s="66">
        <v>5534.9</v>
      </c>
      <c r="G15" s="66">
        <v>6002.1</v>
      </c>
      <c r="H15" s="66">
        <v>5824.1</v>
      </c>
      <c r="I15" s="66">
        <v>5899.4</v>
      </c>
      <c r="J15" s="66">
        <v>5476.4</v>
      </c>
      <c r="K15" s="66">
        <v>5185.3999999999996</v>
      </c>
      <c r="L15" s="66">
        <v>4942.6000000000004</v>
      </c>
      <c r="M15" s="66">
        <v>4966</v>
      </c>
      <c r="N15" s="66">
        <v>5296.9</v>
      </c>
      <c r="O15" s="66">
        <v>5543.5</v>
      </c>
      <c r="P15" s="66">
        <v>5671.6</v>
      </c>
      <c r="Q15" s="66">
        <v>5766.8</v>
      </c>
      <c r="R15" s="66">
        <v>6070</v>
      </c>
      <c r="S15" s="66">
        <v>6505</v>
      </c>
      <c r="T15" s="66">
        <v>6707.8</v>
      </c>
      <c r="U15" s="66">
        <v>6973.6</v>
      </c>
    </row>
    <row r="16" spans="2:21" x14ac:dyDescent="0.2">
      <c r="B16" s="59" t="s">
        <v>127</v>
      </c>
      <c r="C16" s="7" t="s">
        <v>117</v>
      </c>
      <c r="D16" s="66">
        <v>2281.1999999999998</v>
      </c>
      <c r="E16" s="66">
        <v>2406.1</v>
      </c>
      <c r="F16" s="66">
        <v>2509.6</v>
      </c>
      <c r="G16" s="66">
        <v>2643</v>
      </c>
      <c r="H16" s="66">
        <v>2615.6999999999998</v>
      </c>
      <c r="I16" s="66">
        <v>2693.7</v>
      </c>
      <c r="J16" s="66">
        <v>2342</v>
      </c>
      <c r="K16" s="66">
        <v>2164.4</v>
      </c>
      <c r="L16" s="66">
        <v>2024.7</v>
      </c>
      <c r="M16" s="66">
        <v>1946.6</v>
      </c>
      <c r="N16" s="66">
        <v>1943.4</v>
      </c>
      <c r="O16" s="66">
        <v>1896.2</v>
      </c>
      <c r="P16" s="66">
        <v>1873.2</v>
      </c>
      <c r="Q16" s="66">
        <v>1826.2</v>
      </c>
      <c r="R16" s="66">
        <v>1785.5</v>
      </c>
      <c r="S16" s="66">
        <v>1888.5</v>
      </c>
      <c r="T16" s="66">
        <v>1925.1</v>
      </c>
      <c r="U16" s="66">
        <v>1989.3</v>
      </c>
    </row>
    <row r="17" spans="2:21" x14ac:dyDescent="0.2">
      <c r="B17" s="58" t="s">
        <v>171</v>
      </c>
      <c r="C17" s="7" t="s">
        <v>170</v>
      </c>
      <c r="D17" s="66">
        <v>3055.5</v>
      </c>
      <c r="E17" s="66">
        <v>3216</v>
      </c>
      <c r="F17" s="66">
        <v>3025.3</v>
      </c>
      <c r="G17" s="66">
        <v>3359.1</v>
      </c>
      <c r="H17" s="66">
        <v>3208.4</v>
      </c>
      <c r="I17" s="66">
        <v>3205.7</v>
      </c>
      <c r="J17" s="66">
        <v>3134.4</v>
      </c>
      <c r="K17" s="66">
        <v>3021</v>
      </c>
      <c r="L17" s="66">
        <v>2917.9</v>
      </c>
      <c r="M17" s="66">
        <v>3019.4</v>
      </c>
      <c r="N17" s="66">
        <v>3353.5</v>
      </c>
      <c r="O17" s="66">
        <v>3647.3</v>
      </c>
      <c r="P17" s="66">
        <v>3798.4</v>
      </c>
      <c r="Q17" s="66">
        <v>3940.6</v>
      </c>
      <c r="R17" s="66">
        <v>4284.5</v>
      </c>
      <c r="S17" s="66">
        <v>4616.5</v>
      </c>
      <c r="T17" s="66">
        <v>4782.7</v>
      </c>
      <c r="U17" s="66">
        <v>4984.3</v>
      </c>
    </row>
    <row r="18" spans="2:21" x14ac:dyDescent="0.2">
      <c r="B18" s="4" t="s">
        <v>15</v>
      </c>
      <c r="C18" s="4" t="s">
        <v>61</v>
      </c>
      <c r="D18" s="66">
        <v>10.9</v>
      </c>
      <c r="E18" s="66">
        <v>11.3</v>
      </c>
      <c r="F18" s="66">
        <v>11.7</v>
      </c>
      <c r="G18" s="66">
        <v>11.5</v>
      </c>
      <c r="H18" s="66">
        <v>10.8</v>
      </c>
      <c r="I18" s="66">
        <v>11</v>
      </c>
      <c r="J18" s="66">
        <v>10.1</v>
      </c>
      <c r="K18" s="66">
        <v>8.5</v>
      </c>
      <c r="L18" s="66">
        <v>13.7</v>
      </c>
      <c r="M18" s="66">
        <v>20.2</v>
      </c>
      <c r="N18" s="66">
        <v>23.7</v>
      </c>
      <c r="O18" s="66">
        <v>28.2</v>
      </c>
      <c r="P18" s="66">
        <v>26.9</v>
      </c>
      <c r="Q18" s="66">
        <v>25.4</v>
      </c>
      <c r="R18" s="66">
        <v>26.3</v>
      </c>
      <c r="S18" s="66">
        <v>24.9</v>
      </c>
      <c r="T18" s="66">
        <v>26.5</v>
      </c>
      <c r="U18" s="66">
        <v>26.7</v>
      </c>
    </row>
    <row r="19" spans="2:21" x14ac:dyDescent="0.2">
      <c r="B19" s="4" t="s">
        <v>16</v>
      </c>
      <c r="C19" s="4" t="s">
        <v>62</v>
      </c>
      <c r="D19" s="66">
        <v>58.5</v>
      </c>
      <c r="E19" s="66">
        <v>58.4</v>
      </c>
      <c r="F19" s="66">
        <v>59.2</v>
      </c>
      <c r="G19" s="66">
        <v>58.7</v>
      </c>
      <c r="H19" s="66">
        <v>57.9</v>
      </c>
      <c r="I19" s="66">
        <v>56.7</v>
      </c>
      <c r="J19" s="66">
        <v>55.4</v>
      </c>
      <c r="K19" s="66">
        <v>53.8</v>
      </c>
      <c r="L19" s="66">
        <v>39.9</v>
      </c>
      <c r="M19" s="66">
        <v>39.200000000000003</v>
      </c>
      <c r="N19" s="66">
        <v>38.299999999999997</v>
      </c>
      <c r="O19" s="66">
        <v>37.6</v>
      </c>
      <c r="P19" s="66">
        <v>38</v>
      </c>
      <c r="Q19" s="66">
        <v>38.1</v>
      </c>
      <c r="R19" s="66">
        <v>37</v>
      </c>
      <c r="S19" s="66">
        <v>36.1</v>
      </c>
      <c r="T19" s="66">
        <v>36.1</v>
      </c>
      <c r="U19" s="66">
        <v>36.299999999999997</v>
      </c>
    </row>
    <row r="20" spans="2:21" x14ac:dyDescent="0.2">
      <c r="B20" s="2" t="s">
        <v>42</v>
      </c>
      <c r="C20" s="2" t="s">
        <v>63</v>
      </c>
      <c r="D20" s="67">
        <v>67029.5</v>
      </c>
      <c r="E20" s="67">
        <v>71643.7</v>
      </c>
      <c r="F20" s="67">
        <v>77953.399999999994</v>
      </c>
      <c r="G20" s="67">
        <v>83591.600000000006</v>
      </c>
      <c r="H20" s="67">
        <v>88847.7</v>
      </c>
      <c r="I20" s="67">
        <v>95413.4</v>
      </c>
      <c r="J20" s="67">
        <v>100172.3</v>
      </c>
      <c r="K20" s="67">
        <v>102832.5</v>
      </c>
      <c r="L20" s="67">
        <v>105729.8</v>
      </c>
      <c r="M20" s="67">
        <v>102869.8</v>
      </c>
      <c r="N20" s="67">
        <v>106734.6</v>
      </c>
      <c r="O20" s="67">
        <v>108970.5</v>
      </c>
      <c r="P20" s="67">
        <v>118544.6</v>
      </c>
      <c r="Q20" s="67">
        <v>120285.8</v>
      </c>
      <c r="R20" s="67">
        <v>128355.3</v>
      </c>
      <c r="S20" s="67">
        <v>130570</v>
      </c>
      <c r="T20" s="67">
        <v>136403.20000000001</v>
      </c>
      <c r="U20" s="67">
        <v>143891.9</v>
      </c>
    </row>
    <row r="21" spans="2:21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</row>
    <row r="22" spans="2:21" x14ac:dyDescent="0.2">
      <c r="B22" s="4" t="s">
        <v>18</v>
      </c>
      <c r="C22" s="4" t="s">
        <v>65</v>
      </c>
      <c r="D22" s="66">
        <v>656188.44999999995</v>
      </c>
      <c r="E22" s="66">
        <v>784514.92</v>
      </c>
      <c r="F22" s="66">
        <v>868411.64</v>
      </c>
      <c r="G22" s="66">
        <v>982081.95</v>
      </c>
      <c r="H22" s="66">
        <v>1003337.92</v>
      </c>
      <c r="I22" s="66">
        <v>1041968.03</v>
      </c>
      <c r="J22" s="66">
        <v>1210046.76</v>
      </c>
      <c r="K22" s="66">
        <v>1282114.69</v>
      </c>
      <c r="L22" s="66">
        <v>1227935.1599999999</v>
      </c>
      <c r="M22" s="66">
        <v>1220692.97</v>
      </c>
      <c r="N22" s="66">
        <v>1234362.93</v>
      </c>
      <c r="O22" s="66">
        <v>1317228.94</v>
      </c>
      <c r="P22" s="66">
        <v>1419716.56</v>
      </c>
      <c r="Q22" s="66">
        <v>1426801.65</v>
      </c>
      <c r="R22" s="66">
        <v>1409628.98</v>
      </c>
      <c r="S22" s="66">
        <v>1611171.29</v>
      </c>
      <c r="T22" s="66">
        <v>1834388.44</v>
      </c>
      <c r="U22" s="66">
        <v>1563284.66</v>
      </c>
    </row>
    <row r="23" spans="2:21" x14ac:dyDescent="0.2">
      <c r="B23" s="4" t="s">
        <v>19</v>
      </c>
      <c r="C23" s="4" t="s">
        <v>105</v>
      </c>
      <c r="D23" s="66">
        <v>981027.85</v>
      </c>
      <c r="E23" s="66">
        <v>980344.79</v>
      </c>
      <c r="F23" s="66">
        <v>976265.1</v>
      </c>
      <c r="G23" s="66">
        <v>1099254.05</v>
      </c>
      <c r="H23" s="66">
        <v>1336060.94</v>
      </c>
      <c r="I23" s="66">
        <v>1450787.92</v>
      </c>
      <c r="J23" s="66">
        <v>1515474.57</v>
      </c>
      <c r="K23" s="66">
        <v>1786656.05</v>
      </c>
      <c r="L23" s="66">
        <v>1812504.91</v>
      </c>
      <c r="M23" s="66">
        <v>1870246.53</v>
      </c>
      <c r="N23" s="66">
        <v>1955771.11</v>
      </c>
      <c r="O23" s="66">
        <v>2070670.53</v>
      </c>
      <c r="P23" s="66">
        <v>1961819.68</v>
      </c>
      <c r="Q23" s="66">
        <v>1999081.55</v>
      </c>
      <c r="R23" s="66">
        <v>2155712.21</v>
      </c>
      <c r="S23" s="66">
        <v>2411826.94</v>
      </c>
      <c r="T23" s="66">
        <v>2523262.33</v>
      </c>
      <c r="U23" s="66">
        <v>2262563.54</v>
      </c>
    </row>
    <row r="24" spans="2:21" x14ac:dyDescent="0.2">
      <c r="B24" s="4" t="s">
        <v>20</v>
      </c>
      <c r="C24" s="4" t="s">
        <v>66</v>
      </c>
      <c r="D24" s="66">
        <v>1683033.72</v>
      </c>
      <c r="E24" s="66">
        <v>1893845.38</v>
      </c>
      <c r="F24" s="66">
        <v>2069813.83</v>
      </c>
      <c r="G24" s="66">
        <v>2146851.35</v>
      </c>
      <c r="H24" s="66">
        <v>2170630.87</v>
      </c>
      <c r="I24" s="66">
        <v>2219878.8199999998</v>
      </c>
      <c r="J24" s="66">
        <v>2244542.86</v>
      </c>
      <c r="K24" s="66">
        <v>2276478.4500000002</v>
      </c>
      <c r="L24" s="66">
        <v>2161630.66</v>
      </c>
      <c r="M24" s="66">
        <v>2127124.62</v>
      </c>
      <c r="N24" s="66">
        <v>2103800.4500000002</v>
      </c>
      <c r="O24" s="66">
        <v>2096680.1</v>
      </c>
      <c r="P24" s="66">
        <v>2094335.57</v>
      </c>
      <c r="Q24" s="66">
        <v>2120639.2799999998</v>
      </c>
      <c r="R24" s="66">
        <v>2097641.3199999998</v>
      </c>
      <c r="S24" s="66">
        <v>2154955.63</v>
      </c>
      <c r="T24" s="66">
        <v>2185687.0499999998</v>
      </c>
      <c r="U24" s="66">
        <v>2203004.56</v>
      </c>
    </row>
    <row r="25" spans="2:21" x14ac:dyDescent="0.2">
      <c r="B25" s="4" t="s">
        <v>125</v>
      </c>
      <c r="C25" s="4" t="s">
        <v>67</v>
      </c>
      <c r="D25" s="66">
        <v>545287.43000000005</v>
      </c>
      <c r="E25" s="66">
        <v>656909.32999999996</v>
      </c>
      <c r="F25" s="66">
        <v>580998.05000000005</v>
      </c>
      <c r="G25" s="66">
        <v>475274.4</v>
      </c>
      <c r="H25" s="66">
        <v>508127.29</v>
      </c>
      <c r="I25" s="66">
        <v>474255.15</v>
      </c>
      <c r="J25" s="66">
        <v>440158.59</v>
      </c>
      <c r="K25" s="66">
        <v>442769.95</v>
      </c>
      <c r="L25" s="66">
        <v>495269.8</v>
      </c>
      <c r="M25" s="66">
        <v>504958.39</v>
      </c>
      <c r="N25" s="66">
        <v>516847.22</v>
      </c>
      <c r="O25" s="66">
        <v>518198.37</v>
      </c>
      <c r="P25" s="66">
        <v>539181.05000000005</v>
      </c>
      <c r="Q25" s="66">
        <v>550886.01</v>
      </c>
      <c r="R25" s="66">
        <v>628125.26</v>
      </c>
      <c r="S25" s="66">
        <v>642549.11</v>
      </c>
      <c r="T25" s="66">
        <v>731110.37</v>
      </c>
      <c r="U25" s="66">
        <v>631555.17000000004</v>
      </c>
    </row>
    <row r="26" spans="2:21" x14ac:dyDescent="0.2">
      <c r="B26" s="4" t="s">
        <v>21</v>
      </c>
      <c r="C26" s="4" t="s">
        <v>119</v>
      </c>
      <c r="D26" s="66">
        <v>121368.3</v>
      </c>
      <c r="E26" s="66">
        <v>85326.78</v>
      </c>
      <c r="F26" s="66">
        <v>100340.45</v>
      </c>
      <c r="G26" s="66">
        <v>170352.05</v>
      </c>
      <c r="H26" s="66">
        <v>155504.69</v>
      </c>
      <c r="I26" s="66">
        <v>171318.75</v>
      </c>
      <c r="J26" s="66">
        <v>236800.78</v>
      </c>
      <c r="K26" s="66">
        <v>271804.06</v>
      </c>
      <c r="L26" s="66">
        <v>173176.67</v>
      </c>
      <c r="M26" s="66">
        <v>235065.7</v>
      </c>
      <c r="N26" s="66">
        <v>187638.16</v>
      </c>
      <c r="O26" s="66">
        <v>185016.07</v>
      </c>
      <c r="P26" s="66">
        <v>149755.64000000001</v>
      </c>
      <c r="Q26" s="66">
        <v>131463.97</v>
      </c>
      <c r="R26" s="66">
        <v>152477.69</v>
      </c>
      <c r="S26" s="66">
        <v>157213.07999999999</v>
      </c>
      <c r="T26" s="66">
        <v>124615.53</v>
      </c>
      <c r="U26" s="66">
        <v>160191.88</v>
      </c>
    </row>
    <row r="27" spans="2:21" x14ac:dyDescent="0.2">
      <c r="B27" s="4" t="s">
        <v>22</v>
      </c>
      <c r="C27" s="4" t="s">
        <v>68</v>
      </c>
      <c r="D27" s="66">
        <v>178832.09</v>
      </c>
      <c r="E27" s="66">
        <v>212916.74</v>
      </c>
      <c r="F27" s="66">
        <v>216152.44</v>
      </c>
      <c r="G27" s="66">
        <v>163676.69</v>
      </c>
      <c r="H27" s="66">
        <v>171234.06</v>
      </c>
      <c r="I27" s="66">
        <v>179575.1</v>
      </c>
      <c r="J27" s="66">
        <v>156000.85999999999</v>
      </c>
      <c r="K27" s="66">
        <v>152264.06</v>
      </c>
      <c r="L27" s="66">
        <v>162495.28</v>
      </c>
      <c r="M27" s="66">
        <v>209333.49</v>
      </c>
      <c r="N27" s="66">
        <v>263109.34000000003</v>
      </c>
      <c r="O27" s="66">
        <v>295241.01</v>
      </c>
      <c r="P27" s="66">
        <v>332875.03000000003</v>
      </c>
      <c r="Q27" s="66">
        <v>372361.36</v>
      </c>
      <c r="R27" s="66">
        <v>402369.5</v>
      </c>
      <c r="S27" s="66">
        <v>441028.53</v>
      </c>
      <c r="T27" s="66">
        <v>488077.17</v>
      </c>
      <c r="U27" s="66">
        <v>436204.87</v>
      </c>
    </row>
    <row r="28" spans="2:21" x14ac:dyDescent="0.2">
      <c r="B28" s="4" t="s">
        <v>23</v>
      </c>
      <c r="C28" s="4" t="s">
        <v>106</v>
      </c>
      <c r="D28" s="66">
        <v>1301.78</v>
      </c>
      <c r="E28" s="66">
        <v>1410.91</v>
      </c>
      <c r="F28" s="66">
        <v>1507.89</v>
      </c>
      <c r="G28" s="66">
        <v>3745.78</v>
      </c>
      <c r="H28" s="66">
        <v>3948.71</v>
      </c>
      <c r="I28" s="66">
        <v>4377.97</v>
      </c>
      <c r="J28" s="66">
        <v>4885.7</v>
      </c>
      <c r="K28" s="66">
        <v>5161.78</v>
      </c>
      <c r="L28" s="66">
        <v>5514.39</v>
      </c>
      <c r="M28" s="66">
        <v>5669.82</v>
      </c>
      <c r="N28" s="66">
        <v>7484.86</v>
      </c>
      <c r="O28" s="66">
        <v>7883.86</v>
      </c>
      <c r="P28" s="66">
        <v>15533.25</v>
      </c>
      <c r="Q28" s="66">
        <v>17550.740000000002</v>
      </c>
      <c r="R28" s="66">
        <v>17344.240000000002</v>
      </c>
      <c r="S28" s="66">
        <v>26917.3</v>
      </c>
      <c r="T28" s="66">
        <v>36496.589999999997</v>
      </c>
      <c r="U28" s="66">
        <v>37533.97</v>
      </c>
    </row>
    <row r="29" spans="2:21" x14ac:dyDescent="0.2">
      <c r="B29" s="4" t="s">
        <v>24</v>
      </c>
      <c r="C29" s="4" t="s">
        <v>88</v>
      </c>
      <c r="D29" s="66">
        <v>7479.95</v>
      </c>
      <c r="E29" s="66">
        <v>8846.94</v>
      </c>
      <c r="F29" s="66">
        <v>9250</v>
      </c>
      <c r="G29" s="66">
        <v>5844</v>
      </c>
      <c r="H29" s="66">
        <v>4772</v>
      </c>
      <c r="I29" s="66">
        <v>4625</v>
      </c>
      <c r="J29" s="66">
        <v>4312</v>
      </c>
      <c r="K29" s="66">
        <v>5953</v>
      </c>
      <c r="L29" s="66">
        <v>19805.68</v>
      </c>
      <c r="M29" s="66">
        <v>27404.57</v>
      </c>
      <c r="N29" s="66">
        <v>21179.599999999999</v>
      </c>
      <c r="O29" s="66">
        <v>24671.57</v>
      </c>
      <c r="P29" s="66">
        <v>25763.69</v>
      </c>
      <c r="Q29" s="66">
        <v>23932.49</v>
      </c>
      <c r="R29" s="66">
        <v>24660.400000000001</v>
      </c>
      <c r="S29" s="66">
        <v>22905.98</v>
      </c>
      <c r="T29" s="66">
        <v>41371.01</v>
      </c>
      <c r="U29" s="66">
        <v>78701.259999999995</v>
      </c>
    </row>
    <row r="30" spans="2:21" x14ac:dyDescent="0.2">
      <c r="B30" s="2" t="s">
        <v>44</v>
      </c>
      <c r="C30" s="2" t="s">
        <v>69</v>
      </c>
      <c r="D30" s="67">
        <v>4208992.43</v>
      </c>
      <c r="E30" s="67">
        <v>4662371.82</v>
      </c>
      <c r="F30" s="67">
        <v>4867757.5599999996</v>
      </c>
      <c r="G30" s="67">
        <v>5096263.53</v>
      </c>
      <c r="H30" s="67">
        <v>5420561.6799999997</v>
      </c>
      <c r="I30" s="67">
        <v>5637174.7999999998</v>
      </c>
      <c r="J30" s="67">
        <v>5915243.8899999997</v>
      </c>
      <c r="K30" s="67">
        <v>6329793.3399999999</v>
      </c>
      <c r="L30" s="67">
        <v>6133854.3300000001</v>
      </c>
      <c r="M30" s="67">
        <v>6285676.6200000001</v>
      </c>
      <c r="N30" s="67">
        <v>6374737.1200000001</v>
      </c>
      <c r="O30" s="67">
        <v>6608687.9900000002</v>
      </c>
      <c r="P30" s="67">
        <v>6630624.9000000004</v>
      </c>
      <c r="Q30" s="67">
        <v>6737813.8399999999</v>
      </c>
      <c r="R30" s="67">
        <v>7001764.5599999996</v>
      </c>
      <c r="S30" s="67">
        <v>7597128.3200000003</v>
      </c>
      <c r="T30" s="67">
        <v>8117218.4400000004</v>
      </c>
      <c r="U30" s="67">
        <v>7534114.04</v>
      </c>
    </row>
    <row r="31" spans="2:21" x14ac:dyDescent="0.2">
      <c r="B31" s="2" t="s">
        <v>33</v>
      </c>
      <c r="C31" s="2" t="s">
        <v>98</v>
      </c>
      <c r="D31" s="67">
        <v>4276021.93</v>
      </c>
      <c r="E31" s="67">
        <v>4734015.5200000005</v>
      </c>
      <c r="F31" s="67">
        <v>4945710.96</v>
      </c>
      <c r="G31" s="67">
        <v>5179855.13</v>
      </c>
      <c r="H31" s="67">
        <v>5509409.3799999999</v>
      </c>
      <c r="I31" s="67">
        <v>5732588.2000000002</v>
      </c>
      <c r="J31" s="67">
        <v>6015416.1899999995</v>
      </c>
      <c r="K31" s="67">
        <v>6432625.8399999999</v>
      </c>
      <c r="L31" s="67">
        <v>6239584.1299999999</v>
      </c>
      <c r="M31" s="67">
        <v>6388546.4199999999</v>
      </c>
      <c r="N31" s="67">
        <v>6481471.7199999997</v>
      </c>
      <c r="O31" s="67">
        <v>6717658.4900000002</v>
      </c>
      <c r="P31" s="67">
        <v>6749169.5</v>
      </c>
      <c r="Q31" s="67">
        <v>6858099.6399999997</v>
      </c>
      <c r="R31" s="67">
        <v>7130119.8599999994</v>
      </c>
      <c r="S31" s="67">
        <v>7727698.3200000003</v>
      </c>
      <c r="T31" s="67">
        <v>8253621.6400000006</v>
      </c>
      <c r="U31" s="67">
        <v>7678005.9400000004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</row>
    <row r="33" spans="2:21" x14ac:dyDescent="0.2">
      <c r="B33" s="4" t="s">
        <v>18</v>
      </c>
      <c r="C33" s="4" t="s">
        <v>65</v>
      </c>
      <c r="D33" s="66">
        <v>1731839.42</v>
      </c>
      <c r="E33" s="66">
        <v>1967558.48</v>
      </c>
      <c r="F33" s="66">
        <v>2146210.4900000002</v>
      </c>
      <c r="G33" s="66">
        <v>2296363.2799999998</v>
      </c>
      <c r="H33" s="66">
        <v>2304570.7200000002</v>
      </c>
      <c r="I33" s="66">
        <v>2419213.63</v>
      </c>
      <c r="J33" s="66">
        <v>2674856.04</v>
      </c>
      <c r="K33" s="66">
        <v>2830971.7</v>
      </c>
      <c r="L33" s="66">
        <v>2858440.48</v>
      </c>
      <c r="M33" s="66">
        <v>2847271.82</v>
      </c>
      <c r="N33" s="66">
        <v>2937605.92</v>
      </c>
      <c r="O33" s="66">
        <v>3198068.5</v>
      </c>
      <c r="P33" s="66">
        <v>3418450.52</v>
      </c>
      <c r="Q33" s="66">
        <v>3510617.19</v>
      </c>
      <c r="R33" s="66">
        <v>3547277.03</v>
      </c>
      <c r="S33" s="66">
        <v>4000766.01</v>
      </c>
      <c r="T33" s="66">
        <v>4400849.42</v>
      </c>
      <c r="U33" s="66">
        <v>4236896.05</v>
      </c>
    </row>
    <row r="34" spans="2:21" x14ac:dyDescent="0.2">
      <c r="B34" s="4" t="s">
        <v>19</v>
      </c>
      <c r="C34" s="4" t="s">
        <v>105</v>
      </c>
      <c r="D34" s="66">
        <v>645065.68999999994</v>
      </c>
      <c r="E34" s="66">
        <v>714173.67</v>
      </c>
      <c r="F34" s="66">
        <v>792959.04</v>
      </c>
      <c r="G34" s="66">
        <v>916379.21</v>
      </c>
      <c r="H34" s="66">
        <v>1008846.54</v>
      </c>
      <c r="I34" s="66">
        <v>1060078.06</v>
      </c>
      <c r="J34" s="66">
        <v>1118726.81</v>
      </c>
      <c r="K34" s="66">
        <v>1224513.67</v>
      </c>
      <c r="L34" s="66">
        <v>1116803.32</v>
      </c>
      <c r="M34" s="66">
        <v>948091.07</v>
      </c>
      <c r="N34" s="66">
        <v>837895.26</v>
      </c>
      <c r="O34" s="66">
        <v>769979.02</v>
      </c>
      <c r="P34" s="66">
        <v>567774.04</v>
      </c>
      <c r="Q34" s="66">
        <v>523874.19</v>
      </c>
      <c r="R34" s="66">
        <v>562620.57999999996</v>
      </c>
      <c r="S34" s="66">
        <v>528727.51</v>
      </c>
      <c r="T34" s="66">
        <v>534061.11</v>
      </c>
      <c r="U34" s="66">
        <v>516707.53</v>
      </c>
    </row>
    <row r="35" spans="2:21" x14ac:dyDescent="0.2">
      <c r="B35" s="4" t="s">
        <v>20</v>
      </c>
      <c r="C35" s="4" t="s">
        <v>66</v>
      </c>
      <c r="D35" s="66">
        <v>282166.06</v>
      </c>
      <c r="E35" s="66">
        <v>317706.65999999997</v>
      </c>
      <c r="F35" s="66">
        <v>334480.36</v>
      </c>
      <c r="G35" s="66">
        <v>370772.92</v>
      </c>
      <c r="H35" s="66">
        <v>414789.15</v>
      </c>
      <c r="I35" s="66">
        <v>493642.31</v>
      </c>
      <c r="J35" s="66">
        <v>460347.64</v>
      </c>
      <c r="K35" s="66">
        <v>508641.01</v>
      </c>
      <c r="L35" s="66">
        <v>409300.23</v>
      </c>
      <c r="M35" s="66">
        <v>393108.52</v>
      </c>
      <c r="N35" s="66">
        <v>394894.91</v>
      </c>
      <c r="O35" s="66">
        <v>388709.31</v>
      </c>
      <c r="P35" s="66">
        <v>360626.59</v>
      </c>
      <c r="Q35" s="66">
        <v>408869.49</v>
      </c>
      <c r="R35" s="66">
        <v>366426.69</v>
      </c>
      <c r="S35" s="66">
        <v>359658.51</v>
      </c>
      <c r="T35" s="66">
        <v>371294.87</v>
      </c>
      <c r="U35" s="66">
        <v>386056.96000000002</v>
      </c>
    </row>
    <row r="36" spans="2:21" x14ac:dyDescent="0.2">
      <c r="B36" s="4" t="s">
        <v>125</v>
      </c>
      <c r="C36" s="4" t="s">
        <v>67</v>
      </c>
      <c r="D36" s="66">
        <v>738241.12</v>
      </c>
      <c r="E36" s="66">
        <v>928182.12</v>
      </c>
      <c r="F36" s="66">
        <v>718051.4</v>
      </c>
      <c r="G36" s="66">
        <v>320921.44</v>
      </c>
      <c r="H36" s="66">
        <v>384711.1</v>
      </c>
      <c r="I36" s="66">
        <v>313604.32</v>
      </c>
      <c r="J36" s="66">
        <v>250950.1</v>
      </c>
      <c r="K36" s="66">
        <v>281406.01</v>
      </c>
      <c r="L36" s="66">
        <v>377486.34</v>
      </c>
      <c r="M36" s="66">
        <v>436752.92</v>
      </c>
      <c r="N36" s="66">
        <v>499564.16</v>
      </c>
      <c r="O36" s="66">
        <v>434997.59</v>
      </c>
      <c r="P36" s="66">
        <v>522821.96</v>
      </c>
      <c r="Q36" s="66">
        <v>445206.89</v>
      </c>
      <c r="R36" s="66">
        <v>525554.64</v>
      </c>
      <c r="S36" s="66">
        <v>511968.82</v>
      </c>
      <c r="T36" s="66">
        <v>633216.98</v>
      </c>
      <c r="U36" s="66">
        <v>518521.61</v>
      </c>
    </row>
    <row r="37" spans="2:21" x14ac:dyDescent="0.2">
      <c r="B37" s="4" t="s">
        <v>21</v>
      </c>
      <c r="C37" s="4" t="s">
        <v>119</v>
      </c>
      <c r="D37" s="66">
        <v>113740.15</v>
      </c>
      <c r="E37" s="66">
        <v>81208.23</v>
      </c>
      <c r="F37" s="66">
        <v>94632.03</v>
      </c>
      <c r="G37" s="66">
        <v>186497.77</v>
      </c>
      <c r="H37" s="66">
        <v>165764.98000000001</v>
      </c>
      <c r="I37" s="66">
        <v>187099.29</v>
      </c>
      <c r="J37" s="66">
        <v>260984.02</v>
      </c>
      <c r="K37" s="66">
        <v>298883.51</v>
      </c>
      <c r="L37" s="66">
        <v>189606.94</v>
      </c>
      <c r="M37" s="66">
        <v>258759.92</v>
      </c>
      <c r="N37" s="66">
        <v>203197.68</v>
      </c>
      <c r="O37" s="66">
        <v>204645.05</v>
      </c>
      <c r="P37" s="66">
        <v>166569.35999999999</v>
      </c>
      <c r="Q37" s="66">
        <v>149548.54999999999</v>
      </c>
      <c r="R37" s="66">
        <v>177349.48</v>
      </c>
      <c r="S37" s="66">
        <v>186335.76</v>
      </c>
      <c r="T37" s="66">
        <v>140938.99</v>
      </c>
      <c r="U37" s="66">
        <v>156811.03</v>
      </c>
    </row>
    <row r="38" spans="2:21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</row>
    <row r="39" spans="2:21" x14ac:dyDescent="0.2">
      <c r="B39" s="4" t="s">
        <v>23</v>
      </c>
      <c r="C39" s="4" t="s">
        <v>106</v>
      </c>
      <c r="D39" s="66">
        <v>476638.73</v>
      </c>
      <c r="E39" s="66">
        <v>503188.07</v>
      </c>
      <c r="F39" s="66">
        <v>498899.68</v>
      </c>
      <c r="G39" s="66">
        <v>476647.27</v>
      </c>
      <c r="H39" s="66">
        <v>525743.27</v>
      </c>
      <c r="I39" s="66">
        <v>564410.27</v>
      </c>
      <c r="J39" s="66">
        <v>567692.27</v>
      </c>
      <c r="K39" s="66">
        <v>585435.27</v>
      </c>
      <c r="L39" s="66">
        <v>620384.15</v>
      </c>
      <c r="M39" s="66">
        <v>690749.04</v>
      </c>
      <c r="N39" s="66">
        <v>752368.95</v>
      </c>
      <c r="O39" s="66">
        <v>807609.1</v>
      </c>
      <c r="P39" s="66">
        <v>854369.02</v>
      </c>
      <c r="Q39" s="66">
        <v>854453.7</v>
      </c>
      <c r="R39" s="66">
        <v>954295.9</v>
      </c>
      <c r="S39" s="66">
        <v>1018073.44</v>
      </c>
      <c r="T39" s="66">
        <v>1048219.63</v>
      </c>
      <c r="U39" s="66">
        <v>900109.67</v>
      </c>
    </row>
    <row r="40" spans="2:21" x14ac:dyDescent="0.2">
      <c r="B40" s="4" t="s">
        <v>71</v>
      </c>
      <c r="C40" s="4" t="s">
        <v>70</v>
      </c>
      <c r="D40" s="66">
        <v>2313.9899999999998</v>
      </c>
      <c r="E40" s="66">
        <v>2493.9899999999998</v>
      </c>
      <c r="F40" s="66">
        <v>2630</v>
      </c>
      <c r="G40" s="66">
        <v>2320</v>
      </c>
      <c r="H40" s="66">
        <v>1913</v>
      </c>
      <c r="I40" s="66">
        <v>1961</v>
      </c>
      <c r="J40" s="66">
        <v>1765</v>
      </c>
      <c r="K40" s="66">
        <v>1901</v>
      </c>
      <c r="L40" s="66">
        <v>6858.92</v>
      </c>
      <c r="M40" s="66">
        <v>7495.84</v>
      </c>
      <c r="N40" s="66">
        <v>5846.68</v>
      </c>
      <c r="O40" s="66">
        <v>6155.92</v>
      </c>
      <c r="P40" s="66">
        <v>7653.12</v>
      </c>
      <c r="Q40" s="66">
        <v>10076.959999999999</v>
      </c>
      <c r="R40" s="66">
        <v>7207.5</v>
      </c>
      <c r="S40" s="66">
        <v>11498.56</v>
      </c>
      <c r="T40" s="66">
        <v>10831.22</v>
      </c>
      <c r="U40" s="66">
        <v>13948.16</v>
      </c>
    </row>
    <row r="41" spans="2:21" x14ac:dyDescent="0.2">
      <c r="B41" s="2" t="s">
        <v>45</v>
      </c>
      <c r="C41" s="2" t="s">
        <v>72</v>
      </c>
      <c r="D41" s="67">
        <v>4384025.3499999996</v>
      </c>
      <c r="E41" s="67">
        <v>4865921.1900000004</v>
      </c>
      <c r="F41" s="67">
        <v>4890043.28</v>
      </c>
      <c r="G41" s="67">
        <v>4810362.38</v>
      </c>
      <c r="H41" s="67">
        <v>5049093.63</v>
      </c>
      <c r="I41" s="67">
        <v>5264647.7699999996</v>
      </c>
      <c r="J41" s="67">
        <v>5522171.3099999996</v>
      </c>
      <c r="K41" s="67">
        <v>5914919.5599999996</v>
      </c>
      <c r="L41" s="67">
        <v>5788345.7400000002</v>
      </c>
      <c r="M41" s="67">
        <v>5843835</v>
      </c>
      <c r="N41" s="67">
        <v>5925992.5300000003</v>
      </c>
      <c r="O41" s="67">
        <v>6119406.5499999998</v>
      </c>
      <c r="P41" s="67">
        <v>6233828.5599999996</v>
      </c>
      <c r="Q41" s="67">
        <v>6230737.8200000003</v>
      </c>
      <c r="R41" s="67">
        <v>6488220.5199999996</v>
      </c>
      <c r="S41" s="67">
        <v>6970387.4900000002</v>
      </c>
      <c r="T41" s="67">
        <v>7543020.6600000001</v>
      </c>
      <c r="U41" s="67">
        <v>7113812.6100000003</v>
      </c>
    </row>
    <row r="42" spans="2:21" x14ac:dyDescent="0.2">
      <c r="B42" s="2" t="s">
        <v>34</v>
      </c>
      <c r="C42" s="2" t="s">
        <v>73</v>
      </c>
      <c r="D42" s="67">
        <v>-108003.41999999993</v>
      </c>
      <c r="E42" s="67">
        <v>-131905.66999999993</v>
      </c>
      <c r="F42" s="67">
        <v>55667.679999999702</v>
      </c>
      <c r="G42" s="67">
        <v>369492.75</v>
      </c>
      <c r="H42" s="67">
        <v>460315.75</v>
      </c>
      <c r="I42" s="67">
        <v>467940.43000000063</v>
      </c>
      <c r="J42" s="67">
        <v>493244.87999999989</v>
      </c>
      <c r="K42" s="67">
        <v>517706.28000000026</v>
      </c>
      <c r="L42" s="67">
        <v>451238.38999999966</v>
      </c>
      <c r="M42" s="67">
        <v>544711.41999999993</v>
      </c>
      <c r="N42" s="67">
        <v>555479.18999999948</v>
      </c>
      <c r="O42" s="67">
        <v>598251.94000000041</v>
      </c>
      <c r="P42" s="67">
        <v>515340.94000000041</v>
      </c>
      <c r="Q42" s="67">
        <v>627361.81999999937</v>
      </c>
      <c r="R42" s="67">
        <v>641899.33999999985</v>
      </c>
      <c r="S42" s="67">
        <v>757310.83000000007</v>
      </c>
      <c r="T42" s="67">
        <v>710600.98000000045</v>
      </c>
      <c r="U42" s="67">
        <v>564193.33000000007</v>
      </c>
    </row>
    <row r="43" spans="2:21" ht="18" x14ac:dyDescent="0.25">
      <c r="B43" s="19"/>
    </row>
    <row r="44" spans="2:21" x14ac:dyDescent="0.2">
      <c r="B44" s="20" t="s">
        <v>76</v>
      </c>
    </row>
    <row r="45" spans="2:21" x14ac:dyDescent="0.2">
      <c r="B45" s="20" t="s">
        <v>175</v>
      </c>
    </row>
    <row r="49" spans="2:21" ht="15.75" x14ac:dyDescent="0.25">
      <c r="B49" s="24" t="s">
        <v>142</v>
      </c>
    </row>
    <row r="50" spans="2:21" ht="15.75" x14ac:dyDescent="0.25">
      <c r="B50" s="24" t="s">
        <v>143</v>
      </c>
    </row>
    <row r="52" spans="2:21" x14ac:dyDescent="0.2">
      <c r="B52" s="2" t="str">
        <f t="shared" ref="B52:U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  <c r="U52" s="3" t="str">
        <f t="shared" si="0"/>
        <v>2022</v>
      </c>
    </row>
    <row r="53" spans="2:21" x14ac:dyDescent="0.2">
      <c r="B53" s="4" t="s">
        <v>13</v>
      </c>
      <c r="C53" s="4" t="s">
        <v>53</v>
      </c>
      <c r="D53" s="10">
        <f t="shared" ref="D53:S68" si="1">D6/D$31</f>
        <v>1.8682083793709638E-3</v>
      </c>
      <c r="E53" s="10">
        <f t="shared" si="1"/>
        <v>1.6783426176853766E-3</v>
      </c>
      <c r="F53" s="10">
        <f t="shared" si="1"/>
        <v>1.482355127360698E-3</v>
      </c>
      <c r="G53" s="10">
        <f t="shared" si="1"/>
        <v>1.4505038869687462E-3</v>
      </c>
      <c r="H53" s="10">
        <f t="shared" si="1"/>
        <v>1.2497528364828101E-3</v>
      </c>
      <c r="I53" s="10">
        <f t="shared" si="1"/>
        <v>1.3077339132784734E-3</v>
      </c>
      <c r="J53" s="10">
        <f t="shared" si="1"/>
        <v>1.4656010027462459E-3</v>
      </c>
      <c r="K53" s="10">
        <f t="shared" si="1"/>
        <v>1.4338778951893773E-3</v>
      </c>
      <c r="L53" s="10">
        <f t="shared" si="1"/>
        <v>1.49441049366859E-3</v>
      </c>
      <c r="M53" s="10">
        <f t="shared" si="1"/>
        <v>1.399692420173414E-3</v>
      </c>
      <c r="N53" s="10">
        <f t="shared" si="1"/>
        <v>1.5159828545853781E-3</v>
      </c>
      <c r="O53" s="10">
        <f t="shared" si="1"/>
        <v>1.4632628340116767E-3</v>
      </c>
      <c r="P53" s="10">
        <f t="shared" si="1"/>
        <v>1.4525490877062726E-3</v>
      </c>
      <c r="Q53" s="10">
        <f t="shared" si="1"/>
        <v>1.3630014859335E-3</v>
      </c>
      <c r="R53" s="10">
        <f t="shared" si="1"/>
        <v>1.3673122179463616E-3</v>
      </c>
      <c r="S53" s="10">
        <f t="shared" si="1"/>
        <v>1.2970226819102844E-3</v>
      </c>
      <c r="T53" s="10">
        <f t="shared" ref="T53:U67" si="2">T6/T$31</f>
        <v>1.2428362296481523E-3</v>
      </c>
      <c r="U53" s="10">
        <f t="shared" si="2"/>
        <v>1.3987746406979205E-3</v>
      </c>
    </row>
    <row r="54" spans="2:21" x14ac:dyDescent="0.2">
      <c r="B54" s="4" t="s">
        <v>39</v>
      </c>
      <c r="C54" s="4" t="s">
        <v>54</v>
      </c>
      <c r="D54" s="10">
        <f t="shared" si="1"/>
        <v>1.1691240320650087E-2</v>
      </c>
      <c r="E54" s="10">
        <f t="shared" si="1"/>
        <v>1.1475522158828917E-2</v>
      </c>
      <c r="F54" s="10">
        <f t="shared" si="1"/>
        <v>1.2396215730326465E-2</v>
      </c>
      <c r="G54" s="10">
        <f t="shared" si="1"/>
        <v>1.2766689094642692E-2</v>
      </c>
      <c r="H54" s="10">
        <f t="shared" si="1"/>
        <v>1.3077971708103492E-2</v>
      </c>
      <c r="I54" s="10">
        <f t="shared" si="1"/>
        <v>1.3604134341971396E-2</v>
      </c>
      <c r="J54" s="10">
        <f t="shared" si="1"/>
        <v>1.3618359463836202E-2</v>
      </c>
      <c r="K54" s="10">
        <f t="shared" si="1"/>
        <v>1.3129661525595587E-2</v>
      </c>
      <c r="L54" s="10">
        <f t="shared" si="1"/>
        <v>1.4044878340313363E-2</v>
      </c>
      <c r="M54" s="10">
        <f t="shared" si="1"/>
        <v>1.333852717000372E-2</v>
      </c>
      <c r="N54" s="10">
        <f t="shared" si="1"/>
        <v>1.3533808954118218E-2</v>
      </c>
      <c r="O54" s="10">
        <f t="shared" si="1"/>
        <v>1.3338174325679363E-2</v>
      </c>
      <c r="P54" s="10">
        <f t="shared" si="1"/>
        <v>1.4664144973688986E-2</v>
      </c>
      <c r="Q54" s="10">
        <f t="shared" si="1"/>
        <v>1.4731311194539602E-2</v>
      </c>
      <c r="R54" s="10">
        <f t="shared" si="1"/>
        <v>1.5162662356702656E-2</v>
      </c>
      <c r="S54" s="10">
        <f t="shared" si="1"/>
        <v>1.4176342743152012E-2</v>
      </c>
      <c r="T54" s="10">
        <f t="shared" si="2"/>
        <v>1.388693412410894E-2</v>
      </c>
      <c r="U54" s="10">
        <f t="shared" si="2"/>
        <v>1.5750990679749329E-2</v>
      </c>
    </row>
    <row r="55" spans="2:21" x14ac:dyDescent="0.2">
      <c r="B55" s="4" t="s">
        <v>38</v>
      </c>
      <c r="C55" s="4" t="s">
        <v>55</v>
      </c>
      <c r="D55" s="10">
        <f t="shared" si="1"/>
        <v>0</v>
      </c>
      <c r="E55" s="10">
        <f t="shared" si="1"/>
        <v>0</v>
      </c>
      <c r="F55" s="10">
        <f t="shared" si="1"/>
        <v>0</v>
      </c>
      <c r="G55" s="10">
        <f t="shared" si="1"/>
        <v>0</v>
      </c>
      <c r="H55" s="10">
        <f t="shared" si="1"/>
        <v>0</v>
      </c>
      <c r="I55" s="10">
        <f t="shared" si="1"/>
        <v>0</v>
      </c>
      <c r="J55" s="10">
        <f t="shared" si="1"/>
        <v>0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0">
        <f t="shared" si="1"/>
        <v>0</v>
      </c>
      <c r="R55" s="10">
        <f t="shared" si="1"/>
        <v>0</v>
      </c>
      <c r="S55" s="10">
        <f t="shared" si="1"/>
        <v>0</v>
      </c>
      <c r="T55" s="10">
        <f t="shared" si="2"/>
        <v>0</v>
      </c>
      <c r="U55" s="10">
        <f t="shared" si="2"/>
        <v>0</v>
      </c>
    </row>
    <row r="56" spans="2:21" x14ac:dyDescent="0.2">
      <c r="B56" s="4" t="s">
        <v>118</v>
      </c>
      <c r="C56" s="4" t="s">
        <v>96</v>
      </c>
      <c r="D56" s="10">
        <f t="shared" si="1"/>
        <v>0</v>
      </c>
      <c r="E56" s="10">
        <f t="shared" si="1"/>
        <v>0</v>
      </c>
      <c r="F56" s="10">
        <f t="shared" si="1"/>
        <v>0</v>
      </c>
      <c r="G56" s="10">
        <f t="shared" si="1"/>
        <v>0</v>
      </c>
      <c r="H56" s="10">
        <f t="shared" si="1"/>
        <v>0</v>
      </c>
      <c r="I56" s="10">
        <f t="shared" si="1"/>
        <v>0</v>
      </c>
      <c r="J56" s="10">
        <f t="shared" si="1"/>
        <v>0</v>
      </c>
      <c r="K56" s="10">
        <f t="shared" si="1"/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0">
        <f t="shared" si="1"/>
        <v>0</v>
      </c>
      <c r="R56" s="10">
        <f t="shared" si="1"/>
        <v>0</v>
      </c>
      <c r="S56" s="10">
        <f t="shared" si="1"/>
        <v>0</v>
      </c>
      <c r="T56" s="10">
        <f t="shared" si="2"/>
        <v>0</v>
      </c>
      <c r="U56" s="10">
        <f t="shared" si="2"/>
        <v>0</v>
      </c>
    </row>
    <row r="57" spans="2:21" x14ac:dyDescent="0.2">
      <c r="B57" s="58" t="s">
        <v>122</v>
      </c>
      <c r="C57" s="4" t="s">
        <v>130</v>
      </c>
      <c r="D57" s="10">
        <f t="shared" si="1"/>
        <v>8.5196008337590549E-4</v>
      </c>
      <c r="E57" s="10">
        <f t="shared" si="1"/>
        <v>7.7762736189762214E-4</v>
      </c>
      <c r="F57" s="10">
        <f t="shared" si="1"/>
        <v>7.4976075836020951E-4</v>
      </c>
      <c r="G57" s="10">
        <f t="shared" si="1"/>
        <v>7.4834139231998175E-4</v>
      </c>
      <c r="H57" s="10">
        <f t="shared" si="1"/>
        <v>7.2926147303288623E-4</v>
      </c>
      <c r="I57" s="10">
        <f t="shared" si="1"/>
        <v>6.9125844413523362E-4</v>
      </c>
      <c r="J57" s="10">
        <f t="shared" si="1"/>
        <v>6.4735337955061764E-4</v>
      </c>
      <c r="K57" s="10">
        <f t="shared" si="1"/>
        <v>6.0676620980025791E-4</v>
      </c>
      <c r="L57" s="10">
        <f t="shared" si="1"/>
        <v>6.0497621657999831E-4</v>
      </c>
      <c r="M57" s="10">
        <f t="shared" si="1"/>
        <v>5.7736138356180252E-4</v>
      </c>
      <c r="N57" s="10">
        <f t="shared" si="1"/>
        <v>5.9105403301829115E-4</v>
      </c>
      <c r="O57" s="10">
        <f t="shared" si="1"/>
        <v>5.8506993260385289E-4</v>
      </c>
      <c r="P57" s="10">
        <f t="shared" si="1"/>
        <v>5.9767353598098253E-4</v>
      </c>
      <c r="Q57" s="10">
        <f t="shared" si="1"/>
        <v>5.9478575904738529E-4</v>
      </c>
      <c r="R57" s="10">
        <f t="shared" si="1"/>
        <v>6.116867718406069E-4</v>
      </c>
      <c r="S57" s="10">
        <f t="shared" si="1"/>
        <v>5.7334018701703151E-4</v>
      </c>
      <c r="T57" s="10">
        <f t="shared" si="2"/>
        <v>5.7640151287574647E-4</v>
      </c>
      <c r="U57" s="10">
        <f t="shared" si="2"/>
        <v>6.745761908071667E-4</v>
      </c>
    </row>
    <row r="58" spans="2:21" x14ac:dyDescent="0.2">
      <c r="B58" s="58" t="s">
        <v>123</v>
      </c>
      <c r="C58" s="6" t="s">
        <v>57</v>
      </c>
      <c r="D58" s="10">
        <f t="shared" si="1"/>
        <v>1.0315662716912214E-4</v>
      </c>
      <c r="E58" s="10">
        <f t="shared" si="1"/>
        <v>9.5289083462911836E-5</v>
      </c>
      <c r="F58" s="10">
        <f t="shared" si="1"/>
        <v>9.4182616769824341E-5</v>
      </c>
      <c r="G58" s="10">
        <f t="shared" si="1"/>
        <v>9.1836545243302974E-5</v>
      </c>
      <c r="H58" s="10">
        <f t="shared" si="1"/>
        <v>9.0064100482582037E-5</v>
      </c>
      <c r="I58" s="10">
        <f t="shared" si="1"/>
        <v>8.3627147681739983E-5</v>
      </c>
      <c r="J58" s="10">
        <f t="shared" si="1"/>
        <v>7.7101897084198273E-5</v>
      </c>
      <c r="K58" s="10">
        <f t="shared" si="1"/>
        <v>6.9660510520226375E-5</v>
      </c>
      <c r="L58" s="10">
        <f t="shared" si="1"/>
        <v>7.0277119574634216E-5</v>
      </c>
      <c r="M58" s="10">
        <f t="shared" si="1"/>
        <v>6.7480138932762116E-5</v>
      </c>
      <c r="N58" s="10">
        <f t="shared" si="1"/>
        <v>7.0400677456014575E-5</v>
      </c>
      <c r="O58" s="10">
        <f t="shared" si="1"/>
        <v>7.152789929932863E-5</v>
      </c>
      <c r="P58" s="10">
        <f t="shared" si="1"/>
        <v>7.6379767910703675E-5</v>
      </c>
      <c r="Q58" s="10">
        <f t="shared" si="1"/>
        <v>7.9074383352062234E-5</v>
      </c>
      <c r="R58" s="10">
        <f t="shared" si="1"/>
        <v>8.1906056485283273E-5</v>
      </c>
      <c r="S58" s="10">
        <f t="shared" si="1"/>
        <v>7.4769999561784121E-5</v>
      </c>
      <c r="T58" s="10">
        <f t="shared" si="2"/>
        <v>7.1944175042169725E-5</v>
      </c>
      <c r="U58" s="10">
        <f t="shared" si="2"/>
        <v>8.5178365985999743E-5</v>
      </c>
    </row>
    <row r="59" spans="2:21" x14ac:dyDescent="0.2">
      <c r="B59" s="58" t="s">
        <v>124</v>
      </c>
      <c r="C59" s="6" t="s">
        <v>58</v>
      </c>
      <c r="D59" s="10">
        <f t="shared" si="1"/>
        <v>3.8091479105206553E-4</v>
      </c>
      <c r="E59" s="10">
        <f t="shared" si="1"/>
        <v>3.2695287826179324E-4</v>
      </c>
      <c r="F59" s="10">
        <f t="shared" si="1"/>
        <v>3.0679107862785412E-4</v>
      </c>
      <c r="G59" s="10">
        <f t="shared" si="1"/>
        <v>3.0441005789287395E-4</v>
      </c>
      <c r="H59" s="10">
        <f t="shared" si="1"/>
        <v>2.990883207883891E-4</v>
      </c>
      <c r="I59" s="10">
        <f t="shared" si="1"/>
        <v>2.7249471713317904E-4</v>
      </c>
      <c r="J59" s="10">
        <f t="shared" si="1"/>
        <v>2.6119555993680968E-4</v>
      </c>
      <c r="K59" s="10">
        <f t="shared" si="1"/>
        <v>2.4521867729213363E-4</v>
      </c>
      <c r="L59" s="10">
        <f t="shared" si="1"/>
        <v>2.4261232294659355E-4</v>
      </c>
      <c r="M59" s="10">
        <f t="shared" si="1"/>
        <v>2.2321196501535321E-4</v>
      </c>
      <c r="N59" s="10">
        <f t="shared" si="1"/>
        <v>2.2862091574473459E-4</v>
      </c>
      <c r="O59" s="10">
        <f t="shared" si="1"/>
        <v>2.4280781799611845E-4</v>
      </c>
      <c r="P59" s="10">
        <f t="shared" si="1"/>
        <v>2.494529141696619E-4</v>
      </c>
      <c r="Q59" s="10">
        <f t="shared" si="1"/>
        <v>2.4600109192930887E-4</v>
      </c>
      <c r="R59" s="10">
        <f t="shared" si="1"/>
        <v>2.5446977549126366E-4</v>
      </c>
      <c r="S59" s="10">
        <f t="shared" si="1"/>
        <v>2.4760283343980229E-4</v>
      </c>
      <c r="T59" s="10">
        <f t="shared" si="2"/>
        <v>2.4856966910831153E-4</v>
      </c>
      <c r="U59" s="10">
        <f t="shared" si="2"/>
        <v>2.9158612502974961E-4</v>
      </c>
    </row>
    <row r="60" spans="2:21" x14ac:dyDescent="0.2">
      <c r="B60" s="58" t="s">
        <v>120</v>
      </c>
      <c r="C60" s="6" t="s">
        <v>129</v>
      </c>
      <c r="D60" s="10">
        <f t="shared" si="1"/>
        <v>3.6788866515471779E-4</v>
      </c>
      <c r="E60" s="10">
        <f t="shared" si="1"/>
        <v>3.5540652388904711E-4</v>
      </c>
      <c r="F60" s="10">
        <f t="shared" si="1"/>
        <v>3.4880728250241292E-4</v>
      </c>
      <c r="G60" s="10">
        <f t="shared" si="1"/>
        <v>3.5211409474303194E-4</v>
      </c>
      <c r="H60" s="10">
        <f t="shared" si="1"/>
        <v>3.4010905176191502E-4</v>
      </c>
      <c r="I60" s="10">
        <f t="shared" si="1"/>
        <v>3.3513657932031469E-4</v>
      </c>
      <c r="J60" s="10">
        <f t="shared" si="1"/>
        <v>3.090559225296097E-4</v>
      </c>
      <c r="K60" s="10">
        <f t="shared" si="1"/>
        <v>2.9188702198789784E-4</v>
      </c>
      <c r="L60" s="10">
        <f t="shared" si="1"/>
        <v>2.9210280076790948E-4</v>
      </c>
      <c r="M60" s="10">
        <f t="shared" si="1"/>
        <v>2.866849326266616E-4</v>
      </c>
      <c r="N60" s="10">
        <f t="shared" si="1"/>
        <v>2.9203243981754194E-4</v>
      </c>
      <c r="O60" s="10">
        <f t="shared" si="1"/>
        <v>2.7073421530840578E-4</v>
      </c>
      <c r="P60" s="10">
        <f t="shared" si="1"/>
        <v>2.7185567053842697E-4</v>
      </c>
      <c r="Q60" s="10">
        <f t="shared" si="1"/>
        <v>2.6972486506480678E-4</v>
      </c>
      <c r="R60" s="10">
        <f t="shared" si="1"/>
        <v>2.7532496487373215E-4</v>
      </c>
      <c r="S60" s="10">
        <f t="shared" si="1"/>
        <v>2.5095441355169258E-4</v>
      </c>
      <c r="T60" s="10">
        <f t="shared" si="2"/>
        <v>2.5588766872526516E-4</v>
      </c>
      <c r="U60" s="10">
        <f t="shared" si="2"/>
        <v>2.978247240064E-4</v>
      </c>
    </row>
    <row r="61" spans="2:21" x14ac:dyDescent="0.2">
      <c r="B61" s="4" t="s">
        <v>14</v>
      </c>
      <c r="C61" s="4" t="s">
        <v>59</v>
      </c>
      <c r="D61" s="10">
        <f t="shared" si="1"/>
        <v>0</v>
      </c>
      <c r="E61" s="10">
        <f t="shared" si="1"/>
        <v>0</v>
      </c>
      <c r="F61" s="10">
        <f t="shared" si="1"/>
        <v>0</v>
      </c>
      <c r="G61" s="10">
        <f t="shared" si="1"/>
        <v>0</v>
      </c>
      <c r="H61" s="10">
        <f t="shared" si="1"/>
        <v>0</v>
      </c>
      <c r="I61" s="10">
        <f t="shared" si="1"/>
        <v>0</v>
      </c>
      <c r="J61" s="10">
        <f t="shared" si="1"/>
        <v>0</v>
      </c>
      <c r="K61" s="10">
        <f t="shared" si="1"/>
        <v>0</v>
      </c>
      <c r="L61" s="10">
        <f t="shared" si="1"/>
        <v>0</v>
      </c>
      <c r="M61" s="10">
        <f t="shared" si="1"/>
        <v>0</v>
      </c>
      <c r="N61" s="10">
        <f t="shared" si="1"/>
        <v>0</v>
      </c>
      <c r="O61" s="10">
        <f t="shared" si="1"/>
        <v>0</v>
      </c>
      <c r="P61" s="10">
        <f t="shared" si="1"/>
        <v>0</v>
      </c>
      <c r="Q61" s="10">
        <f t="shared" si="1"/>
        <v>0</v>
      </c>
      <c r="R61" s="10">
        <f t="shared" si="1"/>
        <v>0</v>
      </c>
      <c r="S61" s="10">
        <f t="shared" si="1"/>
        <v>0</v>
      </c>
      <c r="T61" s="10">
        <f t="shared" si="2"/>
        <v>0</v>
      </c>
      <c r="U61" s="10">
        <f t="shared" si="2"/>
        <v>0</v>
      </c>
    </row>
    <row r="62" spans="2:21" x14ac:dyDescent="0.2">
      <c r="B62" s="4" t="s">
        <v>43</v>
      </c>
      <c r="C62" s="4" t="s">
        <v>60</v>
      </c>
      <c r="D62" s="10">
        <f t="shared" si="1"/>
        <v>1.2480525327895127E-3</v>
      </c>
      <c r="E62" s="10">
        <f t="shared" si="1"/>
        <v>1.1875964445507352E-3</v>
      </c>
      <c r="F62" s="10">
        <f t="shared" si="1"/>
        <v>1.1191313129225004E-3</v>
      </c>
      <c r="G62" s="10">
        <f t="shared" si="1"/>
        <v>1.1587389703696213E-3</v>
      </c>
      <c r="H62" s="10">
        <f t="shared" si="1"/>
        <v>1.0571187578004959E-3</v>
      </c>
      <c r="I62" s="10">
        <f t="shared" si="1"/>
        <v>1.0290988632324924E-3</v>
      </c>
      <c r="J62" s="10">
        <f t="shared" si="1"/>
        <v>9.1039419834390545E-4</v>
      </c>
      <c r="K62" s="10">
        <f t="shared" si="1"/>
        <v>8.06109375700919E-4</v>
      </c>
      <c r="L62" s="10">
        <f t="shared" si="1"/>
        <v>7.9213612590555782E-4</v>
      </c>
      <c r="M62" s="10">
        <f t="shared" si="1"/>
        <v>7.7732862431012907E-4</v>
      </c>
      <c r="N62" s="10">
        <f t="shared" si="1"/>
        <v>8.172372308059688E-4</v>
      </c>
      <c r="O62" s="10">
        <f t="shared" si="1"/>
        <v>8.2521313166665608E-4</v>
      </c>
      <c r="P62" s="10">
        <f t="shared" si="1"/>
        <v>8.4034043003365091E-4</v>
      </c>
      <c r="Q62" s="10">
        <f t="shared" si="1"/>
        <v>8.4087433876944959E-4</v>
      </c>
      <c r="R62" s="10">
        <f t="shared" si="1"/>
        <v>8.5131808709874911E-4</v>
      </c>
      <c r="S62" s="10">
        <f t="shared" si="1"/>
        <v>8.4177716709831396E-4</v>
      </c>
      <c r="T62" s="10">
        <f t="shared" si="2"/>
        <v>8.1270989785763915E-4</v>
      </c>
      <c r="U62" s="10">
        <f t="shared" si="2"/>
        <v>9.0825665602441564E-4</v>
      </c>
    </row>
    <row r="63" spans="2:21" x14ac:dyDescent="0.2">
      <c r="B63" s="59" t="s">
        <v>127</v>
      </c>
      <c r="C63" s="7" t="s">
        <v>117</v>
      </c>
      <c r="D63" s="10">
        <f t="shared" si="1"/>
        <v>5.3348650623033641E-4</v>
      </c>
      <c r="E63" s="10">
        <f t="shared" si="1"/>
        <v>5.0825773380649996E-4</v>
      </c>
      <c r="F63" s="10">
        <f t="shared" si="1"/>
        <v>5.0742957287580755E-4</v>
      </c>
      <c r="G63" s="10">
        <f t="shared" si="1"/>
        <v>5.1024593037218781E-4</v>
      </c>
      <c r="H63" s="10">
        <f t="shared" si="1"/>
        <v>4.7476958410376828E-4</v>
      </c>
      <c r="I63" s="10">
        <f t="shared" si="1"/>
        <v>4.6989246497768664E-4</v>
      </c>
      <c r="J63" s="10">
        <f t="shared" si="1"/>
        <v>3.893329947632435E-4</v>
      </c>
      <c r="K63" s="10">
        <f t="shared" si="1"/>
        <v>3.3647223604101311E-4</v>
      </c>
      <c r="L63" s="10">
        <f t="shared" si="1"/>
        <v>3.2449277993788349E-4</v>
      </c>
      <c r="M63" s="10">
        <f t="shared" si="1"/>
        <v>3.0470155056022897E-4</v>
      </c>
      <c r="N63" s="10">
        <f t="shared" si="1"/>
        <v>2.998393087179898E-4</v>
      </c>
      <c r="O63" s="10">
        <f t="shared" si="1"/>
        <v>2.8227097325991037E-4</v>
      </c>
      <c r="P63" s="10">
        <f t="shared" si="1"/>
        <v>2.7754525945747842E-4</v>
      </c>
      <c r="Q63" s="10">
        <f t="shared" si="1"/>
        <v>2.6628367854976225E-4</v>
      </c>
      <c r="R63" s="10">
        <f t="shared" si="1"/>
        <v>2.5041654769601587E-4</v>
      </c>
      <c r="S63" s="10">
        <f t="shared" si="1"/>
        <v>2.4438065796543673E-4</v>
      </c>
      <c r="T63" s="10">
        <f t="shared" si="2"/>
        <v>2.3324306395028786E-4</v>
      </c>
      <c r="U63" s="10">
        <f t="shared" si="2"/>
        <v>2.5909070864824047E-4</v>
      </c>
    </row>
    <row r="64" spans="2:21" x14ac:dyDescent="0.2">
      <c r="B64" s="58" t="s">
        <v>171</v>
      </c>
      <c r="C64" s="7" t="s">
        <v>170</v>
      </c>
      <c r="D64" s="10">
        <f t="shared" si="1"/>
        <v>7.1456602655917633E-4</v>
      </c>
      <c r="E64" s="10">
        <f t="shared" si="1"/>
        <v>6.7933871074423509E-4</v>
      </c>
      <c r="F64" s="10">
        <f t="shared" si="1"/>
        <v>6.1170174004669296E-4</v>
      </c>
      <c r="G64" s="10">
        <f t="shared" si="1"/>
        <v>6.484930399974333E-4</v>
      </c>
      <c r="H64" s="10">
        <f t="shared" si="1"/>
        <v>5.8234917369672759E-4</v>
      </c>
      <c r="I64" s="10">
        <f t="shared" si="1"/>
        <v>5.5920639825480568E-4</v>
      </c>
      <c r="J64" s="10">
        <f t="shared" si="1"/>
        <v>5.2106120358066206E-4</v>
      </c>
      <c r="K64" s="10">
        <f t="shared" si="1"/>
        <v>4.69637139659906E-4</v>
      </c>
      <c r="L64" s="10">
        <f t="shared" si="1"/>
        <v>4.6764334596767433E-4</v>
      </c>
      <c r="M64" s="10">
        <f t="shared" si="1"/>
        <v>4.7262707374990005E-4</v>
      </c>
      <c r="N64" s="10">
        <f t="shared" si="1"/>
        <v>5.1739792208797917E-4</v>
      </c>
      <c r="O64" s="10">
        <f t="shared" si="1"/>
        <v>5.4294215840674565E-4</v>
      </c>
      <c r="P64" s="10">
        <f t="shared" si="1"/>
        <v>5.6279517057617238E-4</v>
      </c>
      <c r="Q64" s="10">
        <f t="shared" si="1"/>
        <v>5.7459066021968734E-4</v>
      </c>
      <c r="R64" s="10">
        <f t="shared" si="1"/>
        <v>6.0090153940273313E-4</v>
      </c>
      <c r="S64" s="10">
        <f t="shared" si="1"/>
        <v>5.9739650913287717E-4</v>
      </c>
      <c r="T64" s="10">
        <f t="shared" si="2"/>
        <v>5.7946683390735121E-4</v>
      </c>
      <c r="U64" s="10">
        <f t="shared" si="2"/>
        <v>6.4916594737617506E-4</v>
      </c>
    </row>
    <row r="65" spans="2:21" x14ac:dyDescent="0.2">
      <c r="B65" s="4" t="s">
        <v>15</v>
      </c>
      <c r="C65" s="4" t="s">
        <v>61</v>
      </c>
      <c r="D65" s="10">
        <f t="shared" si="1"/>
        <v>2.5490982456210185E-6</v>
      </c>
      <c r="E65" s="10">
        <f t="shared" si="1"/>
        <v>2.38697992270207E-6</v>
      </c>
      <c r="F65" s="10">
        <f t="shared" si="1"/>
        <v>2.3656861661806455E-6</v>
      </c>
      <c r="G65" s="10">
        <f t="shared" si="1"/>
        <v>2.2201393111162164E-6</v>
      </c>
      <c r="H65" s="10">
        <f t="shared" si="1"/>
        <v>1.9602827190888476E-6</v>
      </c>
      <c r="I65" s="10">
        <f t="shared" si="1"/>
        <v>1.9188540352506046E-6</v>
      </c>
      <c r="J65" s="10">
        <f t="shared" si="1"/>
        <v>1.6790193198585651E-6</v>
      </c>
      <c r="K65" s="10">
        <f t="shared" si="1"/>
        <v>1.3213888404863294E-6</v>
      </c>
      <c r="L65" s="10">
        <f t="shared" si="1"/>
        <v>2.1956591520467245E-6</v>
      </c>
      <c r="M65" s="10">
        <f t="shared" si="1"/>
        <v>3.1619086208345965E-6</v>
      </c>
      <c r="N65" s="10">
        <f t="shared" si="1"/>
        <v>3.656576935585241E-6</v>
      </c>
      <c r="O65" s="10">
        <f t="shared" si="1"/>
        <v>4.1978912804184544E-6</v>
      </c>
      <c r="P65" s="10">
        <f t="shared" si="1"/>
        <v>3.9856755708980192E-6</v>
      </c>
      <c r="Q65" s="10">
        <f t="shared" si="1"/>
        <v>3.7036498933106782E-6</v>
      </c>
      <c r="R65" s="10">
        <f t="shared" si="1"/>
        <v>3.6885775437721748E-6</v>
      </c>
      <c r="S65" s="10">
        <f t="shared" si="1"/>
        <v>3.2221754743655671E-6</v>
      </c>
      <c r="T65" s="10">
        <f t="shared" si="2"/>
        <v>3.2107117524713669E-6</v>
      </c>
      <c r="U65" s="10">
        <f t="shared" si="2"/>
        <v>3.4774654003458609E-6</v>
      </c>
    </row>
    <row r="66" spans="2:21" x14ac:dyDescent="0.2">
      <c r="B66" s="4" t="s">
        <v>16</v>
      </c>
      <c r="C66" s="4" t="s">
        <v>62</v>
      </c>
      <c r="D66" s="10">
        <f t="shared" si="1"/>
        <v>1.3680940125580694E-5</v>
      </c>
      <c r="E66" s="10">
        <f t="shared" si="1"/>
        <v>1.2336250219982379E-5</v>
      </c>
      <c r="F66" s="10">
        <f t="shared" si="1"/>
        <v>1.1969967610076429E-5</v>
      </c>
      <c r="G66" s="10">
        <f t="shared" si="1"/>
        <v>1.1332363266306253E-5</v>
      </c>
      <c r="H66" s="10">
        <f t="shared" si="1"/>
        <v>1.050929346622632E-5</v>
      </c>
      <c r="I66" s="10">
        <f t="shared" si="1"/>
        <v>9.8908203453372079E-6</v>
      </c>
      <c r="J66" s="10">
        <f t="shared" si="1"/>
        <v>9.209670328729159E-6</v>
      </c>
      <c r="K66" s="10">
        <f t="shared" si="1"/>
        <v>8.3636140727252365E-6</v>
      </c>
      <c r="L66" s="10">
        <f t="shared" si="1"/>
        <v>6.3946569464718476E-6</v>
      </c>
      <c r="M66" s="10">
        <f t="shared" si="1"/>
        <v>6.1359810859760497E-6</v>
      </c>
      <c r="N66" s="10">
        <f t="shared" si="1"/>
        <v>5.9091517566630684E-6</v>
      </c>
      <c r="O66" s="10">
        <f t="shared" si="1"/>
        <v>5.5971883738912722E-6</v>
      </c>
      <c r="P66" s="10">
        <f t="shared" si="1"/>
        <v>5.6303223678113284E-6</v>
      </c>
      <c r="Q66" s="10">
        <f t="shared" si="1"/>
        <v>5.5554748399660177E-6</v>
      </c>
      <c r="R66" s="10">
        <f t="shared" si="1"/>
        <v>5.1892535786908921E-6</v>
      </c>
      <c r="S66" s="10">
        <f t="shared" si="1"/>
        <v>4.6715074146424492E-6</v>
      </c>
      <c r="T66" s="10">
        <f t="shared" si="2"/>
        <v>4.3738375194043911E-6</v>
      </c>
      <c r="U66" s="10">
        <f t="shared" si="2"/>
        <v>4.7277900386724624E-6</v>
      </c>
    </row>
    <row r="67" spans="2:21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1.5675667968335232E-2</v>
      </c>
      <c r="E67" s="11">
        <f t="shared" si="1"/>
        <v>1.5133811813105334E-2</v>
      </c>
      <c r="F67" s="11">
        <f t="shared" si="1"/>
        <v>1.5761818802286009E-2</v>
      </c>
      <c r="G67" s="11">
        <f t="shared" si="1"/>
        <v>1.6137825846878465E-2</v>
      </c>
      <c r="H67" s="11">
        <f t="shared" si="1"/>
        <v>1.6126538050073164E-2</v>
      </c>
      <c r="I67" s="11">
        <f t="shared" si="1"/>
        <v>1.6644035236998183E-2</v>
      </c>
      <c r="J67" s="11">
        <f t="shared" si="1"/>
        <v>1.6652596734125558E-2</v>
      </c>
      <c r="K67" s="11">
        <f t="shared" si="1"/>
        <v>1.5986084463448288E-2</v>
      </c>
      <c r="L67" s="11">
        <f t="shared" si="1"/>
        <v>1.6945007519275166E-2</v>
      </c>
      <c r="M67" s="11">
        <f t="shared" si="1"/>
        <v>1.610222314076885E-2</v>
      </c>
      <c r="N67" s="11">
        <f t="shared" si="1"/>
        <v>1.6467648801220106E-2</v>
      </c>
      <c r="O67" s="11">
        <f t="shared" si="1"/>
        <v>1.6221500417476567E-2</v>
      </c>
      <c r="P67" s="11">
        <f t="shared" si="1"/>
        <v>1.7564324025348601E-2</v>
      </c>
      <c r="Q67" s="11">
        <f t="shared" si="1"/>
        <v>1.7539231903023214E-2</v>
      </c>
      <c r="R67" s="11">
        <f t="shared" si="1"/>
        <v>1.8001843239701165E-2</v>
      </c>
      <c r="S67" s="11">
        <f t="shared" si="1"/>
        <v>1.6896363521602897E-2</v>
      </c>
      <c r="T67" s="11">
        <f t="shared" si="2"/>
        <v>1.6526466313762356E-2</v>
      </c>
      <c r="U67" s="11">
        <f t="shared" si="2"/>
        <v>1.8740790398502866E-2</v>
      </c>
    </row>
    <row r="68" spans="2:21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8.0619043972021912E-3</v>
      </c>
      <c r="E68" s="10">
        <f t="shared" si="1"/>
        <v>8.0810972922201151E-3</v>
      </c>
      <c r="F68" s="10">
        <f t="shared" si="1"/>
        <v>9.1024648152911881E-3</v>
      </c>
      <c r="G68" s="10">
        <f t="shared" si="1"/>
        <v>9.4951053196732933E-3</v>
      </c>
      <c r="H68" s="10">
        <f t="shared" si="1"/>
        <v>1.2151070175148248E-2</v>
      </c>
      <c r="I68" s="10">
        <f t="shared" si="1"/>
        <v>1.5767406770993947E-2</v>
      </c>
      <c r="J68" s="10">
        <f t="shared" si="1"/>
        <v>1.712629463132791E-2</v>
      </c>
      <c r="K68" s="10">
        <f t="shared" si="1"/>
        <v>1.6570418154462408E-2</v>
      </c>
      <c r="L68" s="10">
        <f t="shared" si="1"/>
        <v>1.210365761988692E-2</v>
      </c>
      <c r="M68" s="10">
        <f t="shared" si="1"/>
        <v>1.3333319412587127E-2</v>
      </c>
      <c r="N68" s="10">
        <f t="shared" si="1"/>
        <v>1.3043866216236457E-2</v>
      </c>
      <c r="O68" s="10">
        <f t="shared" si="1"/>
        <v>1.3858629482071214E-2</v>
      </c>
      <c r="P68" s="10">
        <f t="shared" si="1"/>
        <v>1.3578620302838743E-2</v>
      </c>
      <c r="Q68" s="10">
        <f t="shared" si="1"/>
        <v>1.3866347092034959E-2</v>
      </c>
      <c r="R68" s="10">
        <f t="shared" si="1"/>
        <v>1.5961156647372268E-2</v>
      </c>
      <c r="S68" s="10">
        <f t="shared" ref="S68" si="4">S21/S$31</f>
        <v>1.6636321020357843E-2</v>
      </c>
      <c r="T68" s="10">
        <f t="shared" ref="T68:U68" si="5">T21/T$31</f>
        <v>1.8441595294644498E-2</v>
      </c>
      <c r="U68" s="10">
        <f t="shared" si="5"/>
        <v>2.0978640972502294E-2</v>
      </c>
    </row>
    <row r="69" spans="2:21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0.15345769052218119</v>
      </c>
      <c r="E69" s="10">
        <f t="shared" si="6"/>
        <v>0.16571870469913458</v>
      </c>
      <c r="F69" s="10">
        <f t="shared" si="6"/>
        <v>0.17558883788873905</v>
      </c>
      <c r="G69" s="10">
        <f t="shared" si="6"/>
        <v>0.18959641251588438</v>
      </c>
      <c r="H69" s="10">
        <f t="shared" si="6"/>
        <v>0.18211351722060634</v>
      </c>
      <c r="I69" s="10">
        <f t="shared" si="6"/>
        <v>0.18176223263342028</v>
      </c>
      <c r="J69" s="10">
        <f t="shared" si="6"/>
        <v>0.20115761267052082</v>
      </c>
      <c r="K69" s="10">
        <f t="shared" si="6"/>
        <v>0.19931435806936348</v>
      </c>
      <c r="L69" s="10">
        <f t="shared" si="6"/>
        <v>0.1967975965090481</v>
      </c>
      <c r="M69" s="10">
        <f t="shared" si="6"/>
        <v>0.19107522897203899</v>
      </c>
      <c r="N69" s="10">
        <f t="shared" si="6"/>
        <v>0.19044485316368856</v>
      </c>
      <c r="O69" s="10">
        <f t="shared" si="6"/>
        <v>0.19608453480641286</v>
      </c>
      <c r="P69" s="10">
        <f t="shared" si="6"/>
        <v>0.21035426062421458</v>
      </c>
      <c r="Q69" s="10">
        <f t="shared" si="6"/>
        <v>0.20804621176370078</v>
      </c>
      <c r="R69" s="10">
        <f t="shared" si="6"/>
        <v>0.19770060078625384</v>
      </c>
      <c r="S69" s="10">
        <f t="shared" si="6"/>
        <v>0.2084930367726881</v>
      </c>
      <c r="T69" s="10">
        <f t="shared" ref="T69:U69" si="7">T22/T$31</f>
        <v>0.22225254803417421</v>
      </c>
      <c r="U69" s="10">
        <f t="shared" si="7"/>
        <v>0.20360555490791921</v>
      </c>
    </row>
    <row r="70" spans="2:21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0.22942535516884033</v>
      </c>
      <c r="E70" s="10">
        <f t="shared" si="6"/>
        <v>0.20708525053589177</v>
      </c>
      <c r="F70" s="10">
        <f t="shared" si="6"/>
        <v>0.19739631124743287</v>
      </c>
      <c r="G70" s="10">
        <f t="shared" si="6"/>
        <v>0.21221714167901837</v>
      </c>
      <c r="H70" s="10">
        <f t="shared" si="6"/>
        <v>0.24250529373440752</v>
      </c>
      <c r="I70" s="10">
        <f t="shared" si="6"/>
        <v>0.25307729587134831</v>
      </c>
      <c r="J70" s="10">
        <f t="shared" si="6"/>
        <v>0.25193179027567836</v>
      </c>
      <c r="K70" s="10">
        <f t="shared" si="6"/>
        <v>0.27774910191263358</v>
      </c>
      <c r="L70" s="10">
        <f t="shared" si="6"/>
        <v>0.29048489005628647</v>
      </c>
      <c r="M70" s="10">
        <f t="shared" si="6"/>
        <v>0.29274993199470251</v>
      </c>
      <c r="N70" s="10">
        <f t="shared" si="6"/>
        <v>0.30174799713544076</v>
      </c>
      <c r="O70" s="10">
        <f t="shared" si="6"/>
        <v>0.30824289937966165</v>
      </c>
      <c r="P70" s="10">
        <f t="shared" si="6"/>
        <v>0.29067571647148588</v>
      </c>
      <c r="Q70" s="10">
        <f t="shared" si="6"/>
        <v>0.29149205391247424</v>
      </c>
      <c r="R70" s="10">
        <f t="shared" si="6"/>
        <v>0.30233884595595006</v>
      </c>
      <c r="S70" s="10">
        <f t="shared" si="6"/>
        <v>0.31210159094305845</v>
      </c>
      <c r="T70" s="10">
        <f t="shared" ref="T70:U70" si="8">T23/T$31</f>
        <v>0.30571577424525603</v>
      </c>
      <c r="U70" s="10">
        <f t="shared" si="8"/>
        <v>0.2946811395668183</v>
      </c>
    </row>
    <row r="71" spans="2:21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0.39359800944706569</v>
      </c>
      <c r="E71" s="10">
        <f t="shared" si="6"/>
        <v>0.40005052201434266</v>
      </c>
      <c r="F71" s="10">
        <f t="shared" si="6"/>
        <v>0.41850683283763918</v>
      </c>
      <c r="G71" s="10">
        <f t="shared" si="6"/>
        <v>0.41446165889199299</v>
      </c>
      <c r="H71" s="10">
        <f t="shared" si="6"/>
        <v>0.39398612814646206</v>
      </c>
      <c r="I71" s="10">
        <f t="shared" si="6"/>
        <v>0.38723849377494091</v>
      </c>
      <c r="J71" s="10">
        <f t="shared" si="6"/>
        <v>0.37313176496936618</v>
      </c>
      <c r="K71" s="10">
        <f t="shared" si="6"/>
        <v>0.35389567287501372</v>
      </c>
      <c r="L71" s="10">
        <f t="shared" si="6"/>
        <v>0.34643825853823373</v>
      </c>
      <c r="M71" s="10">
        <f t="shared" si="6"/>
        <v>0.3329590927508671</v>
      </c>
      <c r="N71" s="10">
        <f t="shared" si="6"/>
        <v>0.32458684398919208</v>
      </c>
      <c r="O71" s="10">
        <f t="shared" si="6"/>
        <v>0.31211472019918057</v>
      </c>
      <c r="P71" s="10">
        <f t="shared" si="6"/>
        <v>0.31031011593352337</v>
      </c>
      <c r="Q71" s="10">
        <f t="shared" si="6"/>
        <v>0.30921674972922963</v>
      </c>
      <c r="R71" s="10">
        <f t="shared" si="6"/>
        <v>0.29419439801675368</v>
      </c>
      <c r="S71" s="10">
        <f t="shared" si="6"/>
        <v>0.27886125218200802</v>
      </c>
      <c r="T71" s="10">
        <f t="shared" ref="T71:U71" si="9">T24/T$31</f>
        <v>0.26481551315696122</v>
      </c>
      <c r="U71" s="10">
        <f t="shared" si="9"/>
        <v>0.28692404997019316</v>
      </c>
    </row>
    <row r="72" spans="2:21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0.12752213130020129</v>
      </c>
      <c r="E72" s="10">
        <f t="shared" si="6"/>
        <v>0.13876366210138658</v>
      </c>
      <c r="F72" s="10">
        <f t="shared" si="6"/>
        <v>0.11747513243272915</v>
      </c>
      <c r="G72" s="10">
        <f t="shared" si="6"/>
        <v>9.1754380783232448E-2</v>
      </c>
      <c r="H72" s="10">
        <f t="shared" si="6"/>
        <v>9.2228994970782144E-2</v>
      </c>
      <c r="I72" s="10">
        <f t="shared" si="6"/>
        <v>8.2729673483261892E-2</v>
      </c>
      <c r="J72" s="10">
        <f t="shared" si="6"/>
        <v>7.3171760040762882E-2</v>
      </c>
      <c r="K72" s="10">
        <f t="shared" si="6"/>
        <v>6.8831914215610593E-2</v>
      </c>
      <c r="L72" s="10">
        <f t="shared" si="6"/>
        <v>7.9375450299441666E-2</v>
      </c>
      <c r="M72" s="10">
        <f t="shared" si="6"/>
        <v>7.9041202302166255E-2</v>
      </c>
      <c r="N72" s="10">
        <f t="shared" si="6"/>
        <v>7.974226261068991E-2</v>
      </c>
      <c r="O72" s="10">
        <f t="shared" si="6"/>
        <v>7.7139731168441694E-2</v>
      </c>
      <c r="P72" s="10">
        <f t="shared" si="6"/>
        <v>7.9888503318815751E-2</v>
      </c>
      <c r="Q72" s="10">
        <f t="shared" si="6"/>
        <v>8.0326335124521461E-2</v>
      </c>
      <c r="R72" s="10">
        <f t="shared" si="6"/>
        <v>8.8094628468139119E-2</v>
      </c>
      <c r="S72" s="10">
        <f t="shared" si="6"/>
        <v>8.3148834671382454E-2</v>
      </c>
      <c r="T72" s="10">
        <f t="shared" ref="T72:U72" si="10">T25/T$31</f>
        <v>8.8580553106139229E-2</v>
      </c>
      <c r="U72" s="10">
        <f t="shared" si="10"/>
        <v>8.2255103074327651E-2</v>
      </c>
    </row>
    <row r="73" spans="2:21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2.838346060587206E-2</v>
      </c>
      <c r="E73" s="10">
        <f t="shared" si="6"/>
        <v>1.8024186790160754E-2</v>
      </c>
      <c r="F73" s="10">
        <f t="shared" si="6"/>
        <v>2.0288377305413739E-2</v>
      </c>
      <c r="G73" s="10">
        <f t="shared" si="6"/>
        <v>3.2887415907324802E-2</v>
      </c>
      <c r="H73" s="10">
        <f t="shared" si="6"/>
        <v>2.8225292272617435E-2</v>
      </c>
      <c r="I73" s="10">
        <f t="shared" si="6"/>
        <v>2.9885061341053593E-2</v>
      </c>
      <c r="J73" s="10">
        <f t="shared" si="6"/>
        <v>3.9365651938374033E-2</v>
      </c>
      <c r="K73" s="10">
        <f t="shared" si="6"/>
        <v>4.2253982550926668E-2</v>
      </c>
      <c r="L73" s="10">
        <f t="shared" si="6"/>
        <v>2.7754521197552954E-2</v>
      </c>
      <c r="M73" s="10">
        <f t="shared" si="6"/>
        <v>3.679486451943164E-2</v>
      </c>
      <c r="N73" s="10">
        <f t="shared" si="6"/>
        <v>2.8949931143107729E-2</v>
      </c>
      <c r="O73" s="10">
        <f t="shared" si="6"/>
        <v>2.7541749893272707E-2</v>
      </c>
      <c r="P73" s="10">
        <f t="shared" si="6"/>
        <v>2.2188750778892131E-2</v>
      </c>
      <c r="Q73" s="10">
        <f t="shared" si="6"/>
        <v>1.9169154270263708E-2</v>
      </c>
      <c r="R73" s="10">
        <f t="shared" si="6"/>
        <v>2.1385010770351903E-2</v>
      </c>
      <c r="S73" s="10">
        <f t="shared" si="6"/>
        <v>2.0344101631545056E-2</v>
      </c>
      <c r="T73" s="10">
        <f t="shared" ref="T73:U73" si="11">T26/T$31</f>
        <v>1.5098284781564083E-2</v>
      </c>
      <c r="U73" s="10">
        <f t="shared" si="11"/>
        <v>2.0863734835818583E-2</v>
      </c>
    </row>
    <row r="74" spans="2:21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4.1822070355939454E-2</v>
      </c>
      <c r="E74" s="10">
        <f t="shared" si="6"/>
        <v>4.4975927751077581E-2</v>
      </c>
      <c r="F74" s="10">
        <f t="shared" si="6"/>
        <v>4.3705028811469405E-2</v>
      </c>
      <c r="G74" s="10">
        <f t="shared" si="6"/>
        <v>3.1598700328902829E-2</v>
      </c>
      <c r="H74" s="10">
        <f t="shared" si="6"/>
        <v>3.1080293401613224E-2</v>
      </c>
      <c r="I74" s="10">
        <f t="shared" si="6"/>
        <v>3.1325309569593715E-2</v>
      </c>
      <c r="J74" s="10">
        <f t="shared" si="6"/>
        <v>2.5933510678668437E-2</v>
      </c>
      <c r="K74" s="10">
        <f t="shared" si="6"/>
        <v>2.3670591728369515E-2</v>
      </c>
      <c r="L74" s="10">
        <f t="shared" si="6"/>
        <v>2.6042645890247816E-2</v>
      </c>
      <c r="M74" s="10">
        <f t="shared" si="6"/>
        <v>3.2766998349524394E-2</v>
      </c>
      <c r="N74" s="10">
        <f t="shared" si="6"/>
        <v>4.0594073594137359E-2</v>
      </c>
      <c r="O74" s="10">
        <f t="shared" si="6"/>
        <v>4.3949987996487153E-2</v>
      </c>
      <c r="P74" s="10">
        <f t="shared" si="6"/>
        <v>4.9320887555128083E-2</v>
      </c>
      <c r="Q74" s="10">
        <f t="shared" si="6"/>
        <v>5.4295122489646415E-2</v>
      </c>
      <c r="R74" s="10">
        <f t="shared" si="6"/>
        <v>5.6432361292731485E-2</v>
      </c>
      <c r="S74" s="10">
        <f t="shared" si="6"/>
        <v>5.7071137062710803E-2</v>
      </c>
      <c r="T74" s="10">
        <f t="shared" ref="T74:U74" si="12">T27/T$31</f>
        <v>5.9134909654036422E-2</v>
      </c>
      <c r="U74" s="10">
        <f t="shared" si="12"/>
        <v>5.6812260033234613E-2</v>
      </c>
    </row>
    <row r="75" spans="2:21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3.0443716643894765E-4</v>
      </c>
      <c r="E75" s="10">
        <f t="shared" si="6"/>
        <v>2.9803662325129005E-4</v>
      </c>
      <c r="F75" s="10">
        <f t="shared" si="6"/>
        <v>3.0488841992496872E-4</v>
      </c>
      <c r="G75" s="10">
        <f t="shared" si="6"/>
        <v>7.2314377641677407E-4</v>
      </c>
      <c r="H75" s="10">
        <f t="shared" si="6"/>
        <v>7.167211088604928E-4</v>
      </c>
      <c r="I75" s="10">
        <f t="shared" si="6"/>
        <v>7.6369867279146267E-4</v>
      </c>
      <c r="J75" s="10">
        <f t="shared" si="6"/>
        <v>8.1219650406267241E-4</v>
      </c>
      <c r="K75" s="10">
        <f t="shared" si="6"/>
        <v>8.0243746929947344E-4</v>
      </c>
      <c r="L75" s="10">
        <f t="shared" si="6"/>
        <v>8.8377524609160136E-4</v>
      </c>
      <c r="M75" s="10">
        <f t="shared" si="6"/>
        <v>8.8749766022675305E-4</v>
      </c>
      <c r="N75" s="10">
        <f t="shared" si="6"/>
        <v>1.1548087106364787E-3</v>
      </c>
      <c r="O75" s="10">
        <f t="shared" si="6"/>
        <v>1.1736023812070862E-3</v>
      </c>
      <c r="P75" s="10">
        <f t="shared" si="6"/>
        <v>2.3015053926264558E-3</v>
      </c>
      <c r="Q75" s="10">
        <f t="shared" si="6"/>
        <v>2.5591258397056481E-3</v>
      </c>
      <c r="R75" s="10">
        <f t="shared" si="6"/>
        <v>2.4325313375587495E-3</v>
      </c>
      <c r="S75" s="10">
        <f t="shared" si="6"/>
        <v>3.4832234496441883E-3</v>
      </c>
      <c r="T75" s="10">
        <f t="shared" ref="T75:U75" si="13">T28/T$31</f>
        <v>4.4218879410614703E-3</v>
      </c>
      <c r="U75" s="10">
        <f t="shared" si="13"/>
        <v>4.8885049442928662E-3</v>
      </c>
    </row>
    <row r="76" spans="2:21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1.7492777451681592E-3</v>
      </c>
      <c r="E76" s="10">
        <f t="shared" si="6"/>
        <v>1.8688024918008716E-3</v>
      </c>
      <c r="F76" s="10">
        <f t="shared" si="6"/>
        <v>1.870307439074442E-3</v>
      </c>
      <c r="G76" s="10">
        <f t="shared" si="6"/>
        <v>1.1282168812315799E-3</v>
      </c>
      <c r="H76" s="10">
        <f t="shared" si="6"/>
        <v>8.6615454958259065E-4</v>
      </c>
      <c r="I76" s="10">
        <f t="shared" si="6"/>
        <v>8.0679090118491331E-4</v>
      </c>
      <c r="J76" s="10">
        <f t="shared" si="6"/>
        <v>7.1682488190397348E-4</v>
      </c>
      <c r="K76" s="10">
        <f t="shared" si="6"/>
        <v>9.2543856087236689E-4</v>
      </c>
      <c r="L76" s="10">
        <f t="shared" si="6"/>
        <v>3.1741987266064799E-3</v>
      </c>
      <c r="M76" s="10">
        <f t="shared" si="6"/>
        <v>4.2896408976863939E-3</v>
      </c>
      <c r="N76" s="10">
        <f t="shared" si="6"/>
        <v>3.267714635650682E-3</v>
      </c>
      <c r="O76" s="10">
        <f t="shared" si="6"/>
        <v>3.6726442757884226E-3</v>
      </c>
      <c r="P76" s="10">
        <f t="shared" si="6"/>
        <v>3.8173126337988695E-3</v>
      </c>
      <c r="Q76" s="10">
        <f t="shared" si="6"/>
        <v>3.4896678753999558E-3</v>
      </c>
      <c r="R76" s="10">
        <f t="shared" si="6"/>
        <v>3.4586234851878075E-3</v>
      </c>
      <c r="S76" s="10">
        <f t="shared" si="6"/>
        <v>2.9641400390485223E-3</v>
      </c>
      <c r="T76" s="10">
        <f t="shared" ref="T76:U76" si="14">T29/T$31</f>
        <v>5.0124674724003945E-3</v>
      </c>
      <c r="U76" s="10">
        <f t="shared" si="14"/>
        <v>1.02502212963904E-2</v>
      </c>
    </row>
    <row r="77" spans="2:21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0.98432433203166481</v>
      </c>
      <c r="E77" s="11">
        <f t="shared" si="6"/>
        <v>0.98486618818689464</v>
      </c>
      <c r="F77" s="11">
        <f t="shared" si="6"/>
        <v>0.98423818119771389</v>
      </c>
      <c r="G77" s="11">
        <f t="shared" si="6"/>
        <v>0.9838621741531216</v>
      </c>
      <c r="H77" s="11">
        <f t="shared" si="6"/>
        <v>0.98387346194992675</v>
      </c>
      <c r="I77" s="11">
        <f t="shared" si="6"/>
        <v>0.9833559647630018</v>
      </c>
      <c r="J77" s="11">
        <f t="shared" si="6"/>
        <v>0.98334740326587444</v>
      </c>
      <c r="K77" s="11">
        <f t="shared" si="6"/>
        <v>0.98401391553655171</v>
      </c>
      <c r="L77" s="11">
        <f t="shared" si="6"/>
        <v>0.98305499248072481</v>
      </c>
      <c r="M77" s="11">
        <f t="shared" si="6"/>
        <v>0.98389777685923119</v>
      </c>
      <c r="N77" s="11">
        <f t="shared" si="6"/>
        <v>0.98353235119877991</v>
      </c>
      <c r="O77" s="11">
        <f t="shared" si="6"/>
        <v>0.98377849958252339</v>
      </c>
      <c r="P77" s="11">
        <f t="shared" si="6"/>
        <v>0.98243567597465142</v>
      </c>
      <c r="Q77" s="11">
        <f t="shared" si="6"/>
        <v>0.9824607680969768</v>
      </c>
      <c r="R77" s="11">
        <f t="shared" si="6"/>
        <v>0.98199815676029889</v>
      </c>
      <c r="S77" s="11">
        <f t="shared" si="6"/>
        <v>0.98310363647839705</v>
      </c>
      <c r="T77" s="11">
        <f t="shared" ref="T77:U77" si="15">T30/T$31</f>
        <v>0.98347353368623758</v>
      </c>
      <c r="U77" s="11">
        <f t="shared" si="15"/>
        <v>0.98125920960149704</v>
      </c>
    </row>
    <row r="78" spans="2:21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:U78" si="16">T31/T$31</f>
        <v>1</v>
      </c>
      <c r="U78" s="11">
        <f t="shared" si="16"/>
        <v>1</v>
      </c>
    </row>
    <row r="79" spans="2:21" ht="18" x14ac:dyDescent="0.25">
      <c r="B79" s="19"/>
    </row>
    <row r="80" spans="2:21" x14ac:dyDescent="0.2">
      <c r="B80" s="20" t="s">
        <v>76</v>
      </c>
    </row>
    <row r="81" spans="2:21" x14ac:dyDescent="0.2">
      <c r="B81" s="20" t="s">
        <v>175</v>
      </c>
    </row>
    <row r="85" spans="2:21" ht="15.75" x14ac:dyDescent="0.25">
      <c r="B85" s="24" t="s">
        <v>140</v>
      </c>
    </row>
    <row r="86" spans="2:21" ht="15.75" x14ac:dyDescent="0.25">
      <c r="B86" s="24" t="s">
        <v>141</v>
      </c>
    </row>
    <row r="88" spans="2:21" x14ac:dyDescent="0.2">
      <c r="B88" s="2" t="str">
        <f t="shared" ref="B88:U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  <c r="U88" s="3" t="str">
        <f t="shared" si="17"/>
        <v>2022</v>
      </c>
    </row>
    <row r="89" spans="2:21" x14ac:dyDescent="0.2">
      <c r="B89" s="4" t="s">
        <v>13</v>
      </c>
      <c r="C89" s="4" t="s">
        <v>53</v>
      </c>
      <c r="D89" s="5"/>
      <c r="E89" s="10">
        <f t="shared" ref="E89:U104" si="18">(E6/D6)-1</f>
        <v>-5.4077736746572791E-3</v>
      </c>
      <c r="F89" s="10">
        <f t="shared" si="18"/>
        <v>-7.7278390998451907E-2</v>
      </c>
      <c r="G89" s="10">
        <f t="shared" si="18"/>
        <v>2.4838705277372197E-2</v>
      </c>
      <c r="H89" s="10">
        <f t="shared" si="18"/>
        <v>-8.3583996592754284E-2</v>
      </c>
      <c r="I89" s="10">
        <f t="shared" si="18"/>
        <v>8.8782060591977352E-2</v>
      </c>
      <c r="J89" s="10">
        <f t="shared" si="18"/>
        <v>0.17601077807568677</v>
      </c>
      <c r="K89" s="10">
        <f t="shared" si="18"/>
        <v>4.6210385426827871E-2</v>
      </c>
      <c r="L89" s="10">
        <f t="shared" si="18"/>
        <v>1.093932954594723E-2</v>
      </c>
      <c r="M89" s="10">
        <f t="shared" si="18"/>
        <v>-4.1020966271649972E-2</v>
      </c>
      <c r="N89" s="10">
        <f t="shared" si="18"/>
        <v>9.8836949228360504E-2</v>
      </c>
      <c r="O89" s="10">
        <f t="shared" si="18"/>
        <v>3.9691424616838944E-4</v>
      </c>
      <c r="P89" s="10">
        <f t="shared" si="18"/>
        <v>-2.6653916192763694E-3</v>
      </c>
      <c r="Q89" s="10">
        <f t="shared" si="18"/>
        <v>-4.650379966338547E-2</v>
      </c>
      <c r="R89" s="10">
        <f t="shared" si="18"/>
        <v>4.2952201634644194E-2</v>
      </c>
      <c r="S89" s="10">
        <f t="shared" si="18"/>
        <v>2.8094901067790889E-2</v>
      </c>
      <c r="T89" s="10">
        <f t="shared" si="18"/>
        <v>2.3436096976952925E-2</v>
      </c>
      <c r="U89" s="10">
        <f t="shared" si="18"/>
        <v>4.6978426383567751E-2</v>
      </c>
    </row>
    <row r="90" spans="2:21" x14ac:dyDescent="0.2">
      <c r="B90" s="4" t="s">
        <v>39</v>
      </c>
      <c r="C90" s="4" t="s">
        <v>54</v>
      </c>
      <c r="D90" s="5"/>
      <c r="E90" s="10">
        <f t="shared" si="18"/>
        <v>8.6679868779004687E-2</v>
      </c>
      <c r="F90" s="10">
        <f t="shared" si="18"/>
        <v>0.12853679593117739</v>
      </c>
      <c r="G90" s="10">
        <f t="shared" si="18"/>
        <v>7.864376811546947E-2</v>
      </c>
      <c r="H90" s="10">
        <f t="shared" si="18"/>
        <v>8.9555962836611602E-2</v>
      </c>
      <c r="I90" s="10">
        <f t="shared" si="18"/>
        <v>8.2371179663548011E-2</v>
      </c>
      <c r="J90" s="10">
        <f t="shared" si="18"/>
        <v>5.0434111369986656E-2</v>
      </c>
      <c r="K90" s="10">
        <f t="shared" si="18"/>
        <v>3.0982628195033834E-2</v>
      </c>
      <c r="L90" s="10">
        <f t="shared" si="18"/>
        <v>3.7604400756824141E-2</v>
      </c>
      <c r="M90" s="10">
        <f t="shared" si="18"/>
        <v>-2.7619354087787595E-2</v>
      </c>
      <c r="N90" s="10">
        <f t="shared" si="18"/>
        <v>2.9398994059647521E-2</v>
      </c>
      <c r="O90" s="10">
        <f t="shared" si="18"/>
        <v>2.1458292958196123E-2</v>
      </c>
      <c r="P90" s="10">
        <f t="shared" si="18"/>
        <v>0.10456879531881791</v>
      </c>
      <c r="Q90" s="10">
        <f t="shared" si="18"/>
        <v>2.079401197120756E-2</v>
      </c>
      <c r="R90" s="10">
        <f t="shared" si="18"/>
        <v>7.0106741839950582E-2</v>
      </c>
      <c r="S90" s="10">
        <f t="shared" si="18"/>
        <v>1.3309395106537947E-2</v>
      </c>
      <c r="T90" s="10">
        <f t="shared" si="18"/>
        <v>4.6252641475849066E-2</v>
      </c>
      <c r="U90" s="10">
        <f t="shared" si="18"/>
        <v>5.5128579841647207E-2</v>
      </c>
    </row>
    <row r="91" spans="2:21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x14ac:dyDescent="0.2">
      <c r="B93" s="58" t="s">
        <v>122</v>
      </c>
      <c r="C93" s="4" t="s">
        <v>130</v>
      </c>
      <c r="D93" s="5"/>
      <c r="E93" s="10">
        <f t="shared" ref="E93:U108" si="19">(E10/D10)-1</f>
        <v>1.0513313203403873E-2</v>
      </c>
      <c r="F93" s="10">
        <f t="shared" si="19"/>
        <v>7.2800369434709022E-3</v>
      </c>
      <c r="G93" s="10">
        <f t="shared" si="19"/>
        <v>4.5360157493055775E-2</v>
      </c>
      <c r="H93" s="10">
        <f t="shared" si="19"/>
        <v>3.6503882568428736E-2</v>
      </c>
      <c r="I93" s="10">
        <f t="shared" si="19"/>
        <v>-1.3713972820946885E-2</v>
      </c>
      <c r="J93" s="10">
        <f t="shared" si="19"/>
        <v>-1.7311429076134921E-2</v>
      </c>
      <c r="K93" s="10">
        <f t="shared" si="19"/>
        <v>2.3111887213991267E-3</v>
      </c>
      <c r="L93" s="10">
        <f t="shared" si="19"/>
        <v>-3.2871307422305263E-2</v>
      </c>
      <c r="M93" s="10">
        <f t="shared" si="19"/>
        <v>-2.2862138391438025E-2</v>
      </c>
      <c r="N93" s="10">
        <f t="shared" si="19"/>
        <v>3.8606479598752852E-2</v>
      </c>
      <c r="O93" s="10">
        <f t="shared" si="19"/>
        <v>2.5946905426923239E-2</v>
      </c>
      <c r="P93" s="10">
        <f t="shared" si="19"/>
        <v>2.6333867643691278E-2</v>
      </c>
      <c r="Q93" s="10">
        <f t="shared" si="18"/>
        <v>1.1230105607615615E-2</v>
      </c>
      <c r="R93" s="10">
        <f t="shared" si="18"/>
        <v>6.9206442597631757E-2</v>
      </c>
      <c r="S93" s="10">
        <f t="shared" si="18"/>
        <v>1.5866464896592936E-2</v>
      </c>
      <c r="T93" s="10">
        <f t="shared" si="18"/>
        <v>7.375976165756315E-2</v>
      </c>
      <c r="U93" s="10">
        <f t="shared" si="18"/>
        <v>8.8703913902551834E-2</v>
      </c>
    </row>
    <row r="94" spans="2:21" x14ac:dyDescent="0.2">
      <c r="B94" s="58" t="s">
        <v>123</v>
      </c>
      <c r="C94" s="6" t="s">
        <v>57</v>
      </c>
      <c r="D94" s="5"/>
      <c r="E94" s="10">
        <f t="shared" si="19"/>
        <v>2.2670596236681106E-2</v>
      </c>
      <c r="F94" s="10">
        <f t="shared" si="19"/>
        <v>3.2587009532254463E-2</v>
      </c>
      <c r="G94" s="10">
        <f t="shared" si="19"/>
        <v>2.1253756977243299E-2</v>
      </c>
      <c r="H94" s="10">
        <f t="shared" si="19"/>
        <v>4.3094387218835406E-2</v>
      </c>
      <c r="I94" s="10">
        <f t="shared" si="19"/>
        <v>-3.3857315598548987E-2</v>
      </c>
      <c r="J94" s="10">
        <f t="shared" si="19"/>
        <v>-3.2540675844805911E-2</v>
      </c>
      <c r="K94" s="10">
        <f t="shared" si="19"/>
        <v>-3.3850797757654094E-2</v>
      </c>
      <c r="L94" s="10">
        <f t="shared" si="19"/>
        <v>-2.1423789332738252E-2</v>
      </c>
      <c r="M94" s="10">
        <f t="shared" si="19"/>
        <v>-1.6875712656784447E-2</v>
      </c>
      <c r="N94" s="10">
        <f t="shared" si="19"/>
        <v>5.845511482254695E-2</v>
      </c>
      <c r="O94" s="10">
        <f t="shared" si="19"/>
        <v>5.3035283804514499E-2</v>
      </c>
      <c r="P94" s="10">
        <f t="shared" si="19"/>
        <v>7.2840790842872094E-2</v>
      </c>
      <c r="Q94" s="10">
        <f t="shared" si="18"/>
        <v>5.1988360814742895E-2</v>
      </c>
      <c r="R94" s="10">
        <f t="shared" si="18"/>
        <v>7.6894707726350875E-2</v>
      </c>
      <c r="S94" s="10">
        <f t="shared" si="18"/>
        <v>-1.0616438356164437E-2</v>
      </c>
      <c r="T94" s="10">
        <f t="shared" si="18"/>
        <v>2.7691242644513725E-2</v>
      </c>
      <c r="U94" s="10">
        <f t="shared" si="18"/>
        <v>0.10138093634220291</v>
      </c>
    </row>
    <row r="95" spans="2:21" x14ac:dyDescent="0.2">
      <c r="B95" s="58" t="s">
        <v>124</v>
      </c>
      <c r="C95" s="6" t="s">
        <v>58</v>
      </c>
      <c r="D95" s="5"/>
      <c r="E95" s="10">
        <f t="shared" si="19"/>
        <v>-4.9729862475442088E-2</v>
      </c>
      <c r="F95" s="10">
        <f t="shared" si="19"/>
        <v>-1.9705388293061121E-2</v>
      </c>
      <c r="G95" s="10">
        <f t="shared" si="19"/>
        <v>3.9214393989323248E-2</v>
      </c>
      <c r="H95" s="10">
        <f t="shared" si="19"/>
        <v>4.5027904616945724E-2</v>
      </c>
      <c r="I95" s="10">
        <f t="shared" si="19"/>
        <v>-5.2008738924626763E-2</v>
      </c>
      <c r="J95" s="10">
        <f t="shared" si="19"/>
        <v>5.8254913257795859E-3</v>
      </c>
      <c r="K95" s="10">
        <f t="shared" si="19"/>
        <v>3.94602851323822E-3</v>
      </c>
      <c r="L95" s="10">
        <f t="shared" si="19"/>
        <v>-4.0319513122860529E-2</v>
      </c>
      <c r="M95" s="10">
        <f t="shared" si="19"/>
        <v>-5.799973576430173E-2</v>
      </c>
      <c r="N95" s="10">
        <f t="shared" si="19"/>
        <v>3.9130434782608692E-2</v>
      </c>
      <c r="O95" s="10">
        <f t="shared" si="19"/>
        <v>0.10075583749493866</v>
      </c>
      <c r="P95" s="10">
        <f t="shared" si="19"/>
        <v>3.2186867757954651E-2</v>
      </c>
      <c r="Q95" s="10">
        <f t="shared" si="18"/>
        <v>2.0788785934902076E-3</v>
      </c>
      <c r="R95" s="10">
        <f t="shared" si="18"/>
        <v>7.5454922648331646E-2</v>
      </c>
      <c r="S95" s="10">
        <f t="shared" si="18"/>
        <v>5.4563492063492092E-2</v>
      </c>
      <c r="T95" s="10">
        <f t="shared" si="18"/>
        <v>7.2227448520957305E-2</v>
      </c>
      <c r="U95" s="10">
        <f t="shared" si="18"/>
        <v>9.1245856892181898E-2</v>
      </c>
    </row>
    <row r="96" spans="2:21" x14ac:dyDescent="0.2">
      <c r="B96" s="58" t="s">
        <v>120</v>
      </c>
      <c r="C96" s="6" t="s">
        <v>129</v>
      </c>
      <c r="D96" s="5"/>
      <c r="E96" s="10">
        <f t="shared" si="19"/>
        <v>6.9544212065348665E-2</v>
      </c>
      <c r="F96" s="10">
        <f t="shared" si="19"/>
        <v>2.5319465081723669E-2</v>
      </c>
      <c r="G96" s="10">
        <f t="shared" si="19"/>
        <v>5.7272042200452233E-2</v>
      </c>
      <c r="H96" s="10">
        <f t="shared" si="19"/>
        <v>2.7358956083118446E-2</v>
      </c>
      <c r="I96" s="10">
        <f t="shared" si="19"/>
        <v>2.5296189561319293E-2</v>
      </c>
      <c r="J96" s="10">
        <f t="shared" si="19"/>
        <v>-3.2323547782635909E-2</v>
      </c>
      <c r="K96" s="10">
        <f t="shared" si="19"/>
        <v>9.9510515840999236E-3</v>
      </c>
      <c r="L96" s="10">
        <f t="shared" si="19"/>
        <v>-2.9292714103110407E-2</v>
      </c>
      <c r="M96" s="10">
        <f t="shared" si="19"/>
        <v>4.8831339844179755E-3</v>
      </c>
      <c r="N96" s="10">
        <f t="shared" si="19"/>
        <v>3.3469833469833343E-2</v>
      </c>
      <c r="O96" s="10">
        <f t="shared" si="19"/>
        <v>-3.914835164835162E-2</v>
      </c>
      <c r="P96" s="10">
        <f t="shared" si="19"/>
        <v>8.8524770440423506E-3</v>
      </c>
      <c r="Q96" s="10">
        <f t="shared" si="18"/>
        <v>8.1752779594506109E-3</v>
      </c>
      <c r="R96" s="10">
        <f t="shared" si="18"/>
        <v>6.1249864850253966E-2</v>
      </c>
      <c r="S96" s="10">
        <f t="shared" si="18"/>
        <v>-1.2123681931638708E-2</v>
      </c>
      <c r="T96" s="10">
        <f t="shared" si="18"/>
        <v>8.9052750992626217E-2</v>
      </c>
      <c r="U96" s="10">
        <f t="shared" si="18"/>
        <v>8.271780303030285E-2</v>
      </c>
    </row>
    <row r="97" spans="2:21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x14ac:dyDescent="0.2">
      <c r="B98" s="4" t="s">
        <v>43</v>
      </c>
      <c r="C98" s="4" t="s">
        <v>60</v>
      </c>
      <c r="D98" s="5"/>
      <c r="E98" s="10">
        <f t="shared" si="19"/>
        <v>5.3478741544400243E-2</v>
      </c>
      <c r="F98" s="10">
        <f t="shared" si="19"/>
        <v>-1.5510218601590298E-2</v>
      </c>
      <c r="G98" s="10">
        <f t="shared" si="19"/>
        <v>8.4409835769390762E-2</v>
      </c>
      <c r="H98" s="10">
        <f t="shared" si="19"/>
        <v>-2.9656286966228462E-2</v>
      </c>
      <c r="I98" s="10">
        <f t="shared" si="19"/>
        <v>1.2929036245943548E-2</v>
      </c>
      <c r="J98" s="10">
        <f t="shared" si="19"/>
        <v>-7.1702207004102125E-2</v>
      </c>
      <c r="K98" s="10">
        <f t="shared" si="19"/>
        <v>-5.3137097363231356E-2</v>
      </c>
      <c r="L98" s="10">
        <f t="shared" si="19"/>
        <v>-4.6823774443630062E-2</v>
      </c>
      <c r="M98" s="10">
        <f t="shared" si="19"/>
        <v>4.7343503419252642E-3</v>
      </c>
      <c r="N98" s="10">
        <f t="shared" si="19"/>
        <v>6.6633105114780378E-2</v>
      </c>
      <c r="O98" s="10">
        <f t="shared" si="19"/>
        <v>4.6555532481262762E-2</v>
      </c>
      <c r="P98" s="10">
        <f t="shared" si="19"/>
        <v>2.310814467394251E-2</v>
      </c>
      <c r="Q98" s="10">
        <f t="shared" si="18"/>
        <v>1.6785386839692551E-2</v>
      </c>
      <c r="R98" s="10">
        <f t="shared" si="18"/>
        <v>5.2576819033085975E-2</v>
      </c>
      <c r="S98" s="10">
        <f t="shared" si="18"/>
        <v>7.1663920922570012E-2</v>
      </c>
      <c r="T98" s="10">
        <f t="shared" si="18"/>
        <v>3.1176018447348186E-2</v>
      </c>
      <c r="U98" s="10">
        <f t="shared" si="18"/>
        <v>3.96255105996004E-2</v>
      </c>
    </row>
    <row r="99" spans="2:21" x14ac:dyDescent="0.2">
      <c r="B99" s="59" t="s">
        <v>127</v>
      </c>
      <c r="C99" s="7" t="s">
        <v>117</v>
      </c>
      <c r="D99" s="5"/>
      <c r="E99" s="10">
        <f t="shared" si="19"/>
        <v>5.4751884972821463E-2</v>
      </c>
      <c r="F99" s="10">
        <f t="shared" si="19"/>
        <v>4.3015668509205796E-2</v>
      </c>
      <c r="G99" s="10">
        <f t="shared" si="19"/>
        <v>5.3155881415364981E-2</v>
      </c>
      <c r="H99" s="10">
        <f t="shared" si="19"/>
        <v>-1.0329171396140868E-2</v>
      </c>
      <c r="I99" s="10">
        <f t="shared" si="19"/>
        <v>2.9819933478610006E-2</v>
      </c>
      <c r="J99" s="10">
        <f t="shared" si="19"/>
        <v>-0.13056390837880971</v>
      </c>
      <c r="K99" s="10">
        <f t="shared" si="19"/>
        <v>-7.5832621690862467E-2</v>
      </c>
      <c r="L99" s="10">
        <f t="shared" si="19"/>
        <v>-6.4544446497874719E-2</v>
      </c>
      <c r="M99" s="10">
        <f t="shared" si="19"/>
        <v>-3.8573615844322728E-2</v>
      </c>
      <c r="N99" s="10">
        <f t="shared" si="19"/>
        <v>-1.6438919141065211E-3</v>
      </c>
      <c r="O99" s="10">
        <f t="shared" si="19"/>
        <v>-2.428733148090978E-2</v>
      </c>
      <c r="P99" s="10">
        <f t="shared" si="19"/>
        <v>-1.2129522202299348E-2</v>
      </c>
      <c r="Q99" s="10">
        <f t="shared" si="18"/>
        <v>-2.5090753790305342E-2</v>
      </c>
      <c r="R99" s="10">
        <f t="shared" si="18"/>
        <v>-2.228671558427342E-2</v>
      </c>
      <c r="S99" s="10">
        <f t="shared" si="18"/>
        <v>5.7686922430691734E-2</v>
      </c>
      <c r="T99" s="10">
        <f t="shared" si="18"/>
        <v>1.9380460683081857E-2</v>
      </c>
      <c r="U99" s="10">
        <f t="shared" si="18"/>
        <v>3.3348916939379691E-2</v>
      </c>
    </row>
    <row r="100" spans="2:21" x14ac:dyDescent="0.2">
      <c r="B100" s="58" t="s">
        <v>171</v>
      </c>
      <c r="C100" s="7" t="s">
        <v>170</v>
      </c>
      <c r="D100" s="5"/>
      <c r="E100" s="10">
        <f t="shared" si="19"/>
        <v>5.252822778595978E-2</v>
      </c>
      <c r="F100" s="10">
        <f t="shared" si="19"/>
        <v>-5.9297263681591939E-2</v>
      </c>
      <c r="G100" s="10">
        <f t="shared" si="19"/>
        <v>0.11033616500842891</v>
      </c>
      <c r="H100" s="10">
        <f t="shared" si="19"/>
        <v>-4.4863207406745764E-2</v>
      </c>
      <c r="I100" s="10">
        <f t="shared" si="19"/>
        <v>-8.4154095499322512E-4</v>
      </c>
      <c r="J100" s="10">
        <f t="shared" si="19"/>
        <v>-2.2241632092834585E-2</v>
      </c>
      <c r="K100" s="10">
        <f t="shared" si="19"/>
        <v>-3.6179173047473201E-2</v>
      </c>
      <c r="L100" s="10">
        <f t="shared" si="19"/>
        <v>-3.4127772260840739E-2</v>
      </c>
      <c r="M100" s="10">
        <f t="shared" si="19"/>
        <v>3.4785290791322421E-2</v>
      </c>
      <c r="N100" s="10">
        <f t="shared" si="19"/>
        <v>0.11065112273961719</v>
      </c>
      <c r="O100" s="10">
        <f t="shared" si="19"/>
        <v>8.7609959743551569E-2</v>
      </c>
      <c r="P100" s="10">
        <f t="shared" si="19"/>
        <v>4.1427905573986123E-2</v>
      </c>
      <c r="Q100" s="10">
        <f t="shared" si="18"/>
        <v>3.7436815501263654E-2</v>
      </c>
      <c r="R100" s="10">
        <f t="shared" si="18"/>
        <v>8.7270973963355924E-2</v>
      </c>
      <c r="S100" s="10">
        <f t="shared" si="18"/>
        <v>7.7488621776169886E-2</v>
      </c>
      <c r="T100" s="10">
        <f t="shared" si="18"/>
        <v>3.6001299685909149E-2</v>
      </c>
      <c r="U100" s="10">
        <f t="shared" si="18"/>
        <v>4.2151922554205967E-2</v>
      </c>
    </row>
    <row r="101" spans="2:21" x14ac:dyDescent="0.2">
      <c r="B101" s="4" t="s">
        <v>15</v>
      </c>
      <c r="C101" s="4" t="s">
        <v>61</v>
      </c>
      <c r="D101" s="5"/>
      <c r="E101" s="10">
        <f t="shared" si="19"/>
        <v>3.669724770642202E-2</v>
      </c>
      <c r="F101" s="10">
        <f t="shared" si="19"/>
        <v>3.5398230088495408E-2</v>
      </c>
      <c r="G101" s="10">
        <f t="shared" si="19"/>
        <v>-1.7094017094017033E-2</v>
      </c>
      <c r="H101" s="10">
        <f t="shared" si="19"/>
        <v>-6.0869565217391286E-2</v>
      </c>
      <c r="I101" s="10">
        <f t="shared" si="19"/>
        <v>1.8518518518518379E-2</v>
      </c>
      <c r="J101" s="10">
        <f t="shared" si="19"/>
        <v>-8.1818181818181901E-2</v>
      </c>
      <c r="K101" s="10">
        <f t="shared" si="19"/>
        <v>-0.15841584158415833</v>
      </c>
      <c r="L101" s="10">
        <f t="shared" si="19"/>
        <v>0.61176470588235277</v>
      </c>
      <c r="M101" s="10">
        <f t="shared" si="19"/>
        <v>0.47445255474452552</v>
      </c>
      <c r="N101" s="10">
        <f t="shared" si="19"/>
        <v>0.1732673267326732</v>
      </c>
      <c r="O101" s="10">
        <f t="shared" si="19"/>
        <v>0.18987341772151889</v>
      </c>
      <c r="P101" s="10">
        <f t="shared" si="19"/>
        <v>-4.6099290780141855E-2</v>
      </c>
      <c r="Q101" s="10">
        <f t="shared" si="18"/>
        <v>-5.5762081784386575E-2</v>
      </c>
      <c r="R101" s="10">
        <f t="shared" si="18"/>
        <v>3.5433070866141891E-2</v>
      </c>
      <c r="S101" s="10">
        <f t="shared" si="18"/>
        <v>-5.3231939163498221E-2</v>
      </c>
      <c r="T101" s="10">
        <f t="shared" si="18"/>
        <v>6.4257028112449932E-2</v>
      </c>
      <c r="U101" s="10">
        <f t="shared" si="18"/>
        <v>7.547169811320753E-3</v>
      </c>
    </row>
    <row r="102" spans="2:21" x14ac:dyDescent="0.2">
      <c r="B102" s="4" t="s">
        <v>16</v>
      </c>
      <c r="C102" s="4" t="s">
        <v>62</v>
      </c>
      <c r="D102" s="5"/>
      <c r="E102" s="10">
        <f t="shared" si="19"/>
        <v>-1.7094017094017033E-3</v>
      </c>
      <c r="F102" s="10">
        <f t="shared" si="19"/>
        <v>1.3698630136986356E-2</v>
      </c>
      <c r="G102" s="10">
        <f t="shared" si="19"/>
        <v>-8.4459459459459429E-3</v>
      </c>
      <c r="H102" s="10">
        <f t="shared" si="19"/>
        <v>-1.3628620102214772E-2</v>
      </c>
      <c r="I102" s="10">
        <f t="shared" si="19"/>
        <v>-2.0725388601036232E-2</v>
      </c>
      <c r="J102" s="10">
        <f t="shared" si="19"/>
        <v>-2.2927689594356315E-2</v>
      </c>
      <c r="K102" s="10">
        <f t="shared" si="19"/>
        <v>-2.8880866425992857E-2</v>
      </c>
      <c r="L102" s="10">
        <f t="shared" si="19"/>
        <v>-0.25836431226765799</v>
      </c>
      <c r="M102" s="10">
        <f t="shared" si="19"/>
        <v>-1.7543859649122751E-2</v>
      </c>
      <c r="N102" s="10">
        <f t="shared" si="19"/>
        <v>-2.2959183673469497E-2</v>
      </c>
      <c r="O102" s="10">
        <f t="shared" si="19"/>
        <v>-1.8276762402088642E-2</v>
      </c>
      <c r="P102" s="10">
        <f t="shared" si="19"/>
        <v>1.0638297872340496E-2</v>
      </c>
      <c r="Q102" s="10">
        <f t="shared" si="18"/>
        <v>2.6315789473685403E-3</v>
      </c>
      <c r="R102" s="10">
        <f t="shared" si="18"/>
        <v>-2.8871391076115471E-2</v>
      </c>
      <c r="S102" s="10">
        <f t="shared" si="18"/>
        <v>-2.4324324324324298E-2</v>
      </c>
      <c r="T102" s="10">
        <f t="shared" si="18"/>
        <v>0</v>
      </c>
      <c r="U102" s="10">
        <f t="shared" si="18"/>
        <v>5.5401662049860967E-3</v>
      </c>
    </row>
    <row r="103" spans="2:21" x14ac:dyDescent="0.2">
      <c r="B103" s="2" t="str">
        <f t="shared" ref="B103:C108" si="20">B20</f>
        <v>Totale attività non finanziarie (a)</v>
      </c>
      <c r="C103" s="2" t="str">
        <f t="shared" si="20"/>
        <v>Non-financial assets (a)</v>
      </c>
      <c r="D103" s="8"/>
      <c r="E103" s="11">
        <f t="shared" si="19"/>
        <v>6.8838347294847724E-2</v>
      </c>
      <c r="F103" s="11">
        <f t="shared" si="19"/>
        <v>8.807054912015988E-2</v>
      </c>
      <c r="G103" s="11">
        <f t="shared" si="19"/>
        <v>7.2327826624624558E-2</v>
      </c>
      <c r="H103" s="11">
        <f t="shared" si="19"/>
        <v>6.2878327487450703E-2</v>
      </c>
      <c r="I103" s="11">
        <f t="shared" si="19"/>
        <v>7.3898367656112685E-2</v>
      </c>
      <c r="J103" s="11">
        <f t="shared" si="19"/>
        <v>4.9876642064951238E-2</v>
      </c>
      <c r="K103" s="11">
        <f t="shared" si="19"/>
        <v>2.6556243592290363E-2</v>
      </c>
      <c r="L103" s="11">
        <f t="shared" si="19"/>
        <v>2.8174944691610193E-2</v>
      </c>
      <c r="M103" s="11">
        <f t="shared" si="19"/>
        <v>-2.7050084271416419E-2</v>
      </c>
      <c r="N103" s="11">
        <f t="shared" si="19"/>
        <v>3.7569821269216153E-2</v>
      </c>
      <c r="O103" s="11">
        <f t="shared" si="19"/>
        <v>2.0948221101685816E-2</v>
      </c>
      <c r="P103" s="11">
        <f t="shared" si="19"/>
        <v>8.7859558320829922E-2</v>
      </c>
      <c r="Q103" s="11">
        <f t="shared" si="18"/>
        <v>1.4688142690599149E-2</v>
      </c>
      <c r="R103" s="11">
        <f t="shared" si="18"/>
        <v>6.7086056708273167E-2</v>
      </c>
      <c r="S103" s="11">
        <f t="shared" si="18"/>
        <v>1.725444917350516E-2</v>
      </c>
      <c r="T103" s="11">
        <f t="shared" si="18"/>
        <v>4.4674887033774979E-2</v>
      </c>
      <c r="U103" s="11">
        <f t="shared" si="18"/>
        <v>5.490120466381998E-2</v>
      </c>
    </row>
    <row r="104" spans="2:21" x14ac:dyDescent="0.2">
      <c r="B104" s="4" t="str">
        <f t="shared" si="20"/>
        <v>Oro monetario e DSP</v>
      </c>
      <c r="C104" s="4" t="str">
        <f t="shared" si="20"/>
        <v>Monetary gold and SDRs</v>
      </c>
      <c r="D104" s="5"/>
      <c r="E104" s="10">
        <f t="shared" si="19"/>
        <v>0.10974307919732862</v>
      </c>
      <c r="F104" s="10">
        <f t="shared" si="19"/>
        <v>0.17675953914728249</v>
      </c>
      <c r="G104" s="10">
        <f t="shared" si="19"/>
        <v>9.2520662772534346E-2</v>
      </c>
      <c r="H104" s="10">
        <f t="shared" si="19"/>
        <v>0.36113804551832374</v>
      </c>
      <c r="I104" s="10">
        <f t="shared" si="19"/>
        <v>0.35017929584815777</v>
      </c>
      <c r="J104" s="10">
        <f t="shared" si="19"/>
        <v>0.13977223759114166</v>
      </c>
      <c r="K104" s="10">
        <f t="shared" si="19"/>
        <v>3.4648106968438563E-2</v>
      </c>
      <c r="L104" s="10">
        <f t="shared" si="19"/>
        <v>-0.29148260692945871</v>
      </c>
      <c r="M104" s="10">
        <f t="shared" si="19"/>
        <v>0.12789341989907821</v>
      </c>
      <c r="N104" s="10">
        <f t="shared" si="19"/>
        <v>-7.4791739379879152E-3</v>
      </c>
      <c r="O104" s="10">
        <f t="shared" si="19"/>
        <v>0.1011798075427488</v>
      </c>
      <c r="P104" s="10">
        <f t="shared" si="19"/>
        <v>-1.5608683108060517E-2</v>
      </c>
      <c r="Q104" s="10">
        <f t="shared" si="18"/>
        <v>3.7671473906591757E-2</v>
      </c>
      <c r="R104" s="10">
        <f t="shared" si="18"/>
        <v>0.19672767082884723</v>
      </c>
      <c r="S104" s="10">
        <f t="shared" si="18"/>
        <v>0.12965612395101234</v>
      </c>
      <c r="T104" s="10">
        <f t="shared" si="18"/>
        <v>0.18395607918981627</v>
      </c>
      <c r="U104" s="10">
        <f t="shared" si="18"/>
        <v>5.8236534470972545E-2</v>
      </c>
    </row>
    <row r="105" spans="2:21" x14ac:dyDescent="0.2">
      <c r="B105" s="4" t="str">
        <f t="shared" si="20"/>
        <v>Biglietti e depositi</v>
      </c>
      <c r="C105" s="4" t="str">
        <f t="shared" si="20"/>
        <v>Currency and deposits</v>
      </c>
      <c r="D105" s="5"/>
      <c r="E105" s="10">
        <f t="shared" si="19"/>
        <v>0.19556343913093888</v>
      </c>
      <c r="F105" s="10">
        <f t="shared" si="19"/>
        <v>0.10694088520330491</v>
      </c>
      <c r="G105" s="10">
        <f t="shared" si="19"/>
        <v>0.13089450298017646</v>
      </c>
      <c r="H105" s="10">
        <f t="shared" si="19"/>
        <v>2.1643784411270461E-2</v>
      </c>
      <c r="I105" s="10">
        <f t="shared" si="19"/>
        <v>3.8501594756829238E-2</v>
      </c>
      <c r="J105" s="10">
        <f t="shared" si="19"/>
        <v>0.16130891271203396</v>
      </c>
      <c r="K105" s="10">
        <f t="shared" si="19"/>
        <v>5.9557971131627863E-2</v>
      </c>
      <c r="L105" s="10">
        <f t="shared" si="19"/>
        <v>-4.2257943398183895E-2</v>
      </c>
      <c r="M105" s="10">
        <f t="shared" si="19"/>
        <v>-5.8978602746417863E-3</v>
      </c>
      <c r="N105" s="10">
        <f t="shared" si="19"/>
        <v>1.119852439225566E-2</v>
      </c>
      <c r="O105" s="10">
        <f t="shared" si="19"/>
        <v>6.7132613906349281E-2</v>
      </c>
      <c r="P105" s="10">
        <f t="shared" si="19"/>
        <v>7.780547244885172E-2</v>
      </c>
      <c r="Q105" s="10">
        <f t="shared" si="19"/>
        <v>4.9904961311431073E-3</v>
      </c>
      <c r="R105" s="10">
        <f t="shared" si="19"/>
        <v>-1.2035779465211505E-2</v>
      </c>
      <c r="S105" s="10">
        <f t="shared" si="19"/>
        <v>0.14297543031500393</v>
      </c>
      <c r="T105" s="10">
        <f t="shared" si="19"/>
        <v>0.13854340093162909</v>
      </c>
      <c r="U105" s="10">
        <f t="shared" si="19"/>
        <v>-0.14778973421790642</v>
      </c>
    </row>
    <row r="106" spans="2:21" x14ac:dyDescent="0.2">
      <c r="B106" s="4" t="str">
        <f t="shared" si="20"/>
        <v>Titoli</v>
      </c>
      <c r="C106" s="4" t="str">
        <f t="shared" si="20"/>
        <v>Debt securities</v>
      </c>
      <c r="D106" s="5"/>
      <c r="E106" s="10">
        <f t="shared" si="19"/>
        <v>-6.9626973383063451E-4</v>
      </c>
      <c r="F106" s="10">
        <f t="shared" si="19"/>
        <v>-4.161484858811848E-3</v>
      </c>
      <c r="G106" s="10">
        <f t="shared" si="19"/>
        <v>0.12597905015758526</v>
      </c>
      <c r="H106" s="10">
        <f t="shared" si="19"/>
        <v>0.21542507848845305</v>
      </c>
      <c r="I106" s="10">
        <f t="shared" si="19"/>
        <v>8.5869571188871063E-2</v>
      </c>
      <c r="J106" s="10">
        <f t="shared" si="19"/>
        <v>4.45872543521042E-2</v>
      </c>
      <c r="K106" s="10">
        <f t="shared" si="19"/>
        <v>0.17894162354700538</v>
      </c>
      <c r="L106" s="10">
        <f t="shared" si="19"/>
        <v>1.446773149202385E-2</v>
      </c>
      <c r="M106" s="10">
        <f t="shared" si="19"/>
        <v>3.1857359216753922E-2</v>
      </c>
      <c r="N106" s="10">
        <f t="shared" si="19"/>
        <v>4.5729040866072435E-2</v>
      </c>
      <c r="O106" s="10">
        <f t="shared" si="19"/>
        <v>5.8748909528579807E-2</v>
      </c>
      <c r="P106" s="10">
        <f t="shared" si="19"/>
        <v>-5.256792349287942E-2</v>
      </c>
      <c r="Q106" s="10">
        <f t="shared" si="19"/>
        <v>1.8993524420144459E-2</v>
      </c>
      <c r="R106" s="10">
        <f t="shared" si="19"/>
        <v>7.8351310880739211E-2</v>
      </c>
      <c r="S106" s="10">
        <f t="shared" si="19"/>
        <v>0.11880747755285936</v>
      </c>
      <c r="T106" s="10">
        <f t="shared" si="19"/>
        <v>4.6203725545913343E-2</v>
      </c>
      <c r="U106" s="10">
        <f t="shared" si="19"/>
        <v>-0.10331814766164249</v>
      </c>
    </row>
    <row r="107" spans="2:21" x14ac:dyDescent="0.2">
      <c r="B107" s="4" t="str">
        <f t="shared" si="20"/>
        <v>Prestiti</v>
      </c>
      <c r="C107" s="4" t="str">
        <f t="shared" si="20"/>
        <v>Loans</v>
      </c>
      <c r="D107" s="5"/>
      <c r="E107" s="10">
        <f t="shared" si="19"/>
        <v>0.1252569437527371</v>
      </c>
      <c r="F107" s="10">
        <f t="shared" si="19"/>
        <v>9.2915953888484948E-2</v>
      </c>
      <c r="G107" s="10">
        <f t="shared" si="19"/>
        <v>3.7219540657915218E-2</v>
      </c>
      <c r="H107" s="10">
        <f t="shared" si="19"/>
        <v>1.1076463212043031E-2</v>
      </c>
      <c r="I107" s="10">
        <f t="shared" si="19"/>
        <v>2.2688311808630957E-2</v>
      </c>
      <c r="J107" s="10">
        <f t="shared" si="19"/>
        <v>1.1110534402954508E-2</v>
      </c>
      <c r="K107" s="10">
        <f t="shared" si="19"/>
        <v>1.4228104336577507E-2</v>
      </c>
      <c r="L107" s="10">
        <f t="shared" si="19"/>
        <v>-5.0449759364073921E-2</v>
      </c>
      <c r="M107" s="10">
        <f t="shared" si="19"/>
        <v>-1.5962967512683224E-2</v>
      </c>
      <c r="N107" s="10">
        <f t="shared" si="19"/>
        <v>-1.096511684397683E-2</v>
      </c>
      <c r="O107" s="10">
        <f t="shared" si="19"/>
        <v>-3.3845177664070247E-3</v>
      </c>
      <c r="P107" s="10">
        <f t="shared" si="19"/>
        <v>-1.118210641671058E-3</v>
      </c>
      <c r="Q107" s="10">
        <f t="shared" si="19"/>
        <v>1.2559453402207099E-2</v>
      </c>
      <c r="R107" s="10">
        <f t="shared" si="19"/>
        <v>-1.0844824113604101E-2</v>
      </c>
      <c r="S107" s="10">
        <f t="shared" si="19"/>
        <v>2.7323217488869789E-2</v>
      </c>
      <c r="T107" s="10">
        <f t="shared" si="19"/>
        <v>1.426081334212892E-2</v>
      </c>
      <c r="U107" s="10">
        <f t="shared" si="19"/>
        <v>7.9231425194197236E-3</v>
      </c>
    </row>
    <row r="108" spans="2:21" x14ac:dyDescent="0.2">
      <c r="B108" s="4" t="s">
        <v>125</v>
      </c>
      <c r="C108" s="4" t="str">
        <f t="shared" si="20"/>
        <v>Shares and other equity</v>
      </c>
      <c r="D108" s="5"/>
      <c r="E108" s="10">
        <f t="shared" si="19"/>
        <v>0.20470286652307368</v>
      </c>
      <c r="F108" s="10">
        <f t="shared" si="19"/>
        <v>-0.11555823084443007</v>
      </c>
      <c r="G108" s="10">
        <f t="shared" si="19"/>
        <v>-0.18196902726265607</v>
      </c>
      <c r="H108" s="10">
        <f t="shared" si="19"/>
        <v>6.9124047076804418E-2</v>
      </c>
      <c r="I108" s="10">
        <f t="shared" si="19"/>
        <v>-6.6660737706097151E-2</v>
      </c>
      <c r="J108" s="10">
        <f t="shared" si="19"/>
        <v>-7.1894970460521068E-2</v>
      </c>
      <c r="K108" s="10">
        <f t="shared" si="19"/>
        <v>5.9327707315675049E-3</v>
      </c>
      <c r="L108" s="10">
        <f t="shared" si="19"/>
        <v>0.11857139356453605</v>
      </c>
      <c r="M108" s="10">
        <f t="shared" si="19"/>
        <v>1.9562246678477058E-2</v>
      </c>
      <c r="N108" s="10">
        <f t="shared" si="19"/>
        <v>2.3544177570749891E-2</v>
      </c>
      <c r="O108" s="10">
        <f t="shared" si="19"/>
        <v>2.6142154735784295E-3</v>
      </c>
      <c r="P108" s="10">
        <f t="shared" si="19"/>
        <v>4.0491597841189719E-2</v>
      </c>
      <c r="Q108" s="10">
        <f t="shared" si="19"/>
        <v>2.170877481691913E-2</v>
      </c>
      <c r="R108" s="10">
        <f t="shared" si="19"/>
        <v>0.14020913328330842</v>
      </c>
      <c r="S108" s="10">
        <f t="shared" si="19"/>
        <v>2.2963333778361239E-2</v>
      </c>
      <c r="T108" s="10">
        <f t="shared" si="19"/>
        <v>0.1378280019717093</v>
      </c>
      <c r="U108" s="10">
        <f t="shared" si="19"/>
        <v>-0.1361698644761391</v>
      </c>
    </row>
    <row r="109" spans="2:21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ref="E109:U124" si="22">(E26/D26)-1</f>
        <v>-0.29695991457406923</v>
      </c>
      <c r="F109" s="10">
        <f t="shared" si="22"/>
        <v>0.17595495810342299</v>
      </c>
      <c r="G109" s="10">
        <f t="shared" si="22"/>
        <v>0.69774054232365912</v>
      </c>
      <c r="H109" s="10">
        <f t="shared" si="22"/>
        <v>-8.7156920037064323E-2</v>
      </c>
      <c r="I109" s="10">
        <f t="shared" si="22"/>
        <v>0.10169506784650673</v>
      </c>
      <c r="J109" s="10">
        <f t="shared" si="22"/>
        <v>0.38222337017985475</v>
      </c>
      <c r="K109" s="10">
        <f t="shared" si="22"/>
        <v>0.14781741850681396</v>
      </c>
      <c r="L109" s="10">
        <f t="shared" si="22"/>
        <v>-0.36286209264129454</v>
      </c>
      <c r="M109" s="10">
        <f t="shared" si="22"/>
        <v>0.35737510139212159</v>
      </c>
      <c r="N109" s="10">
        <f t="shared" si="22"/>
        <v>-0.201762911390305</v>
      </c>
      <c r="O109" s="10">
        <f t="shared" si="22"/>
        <v>-1.3974183076619351E-2</v>
      </c>
      <c r="P109" s="10">
        <f t="shared" si="22"/>
        <v>-0.19058036418133839</v>
      </c>
      <c r="Q109" s="10">
        <f t="shared" si="22"/>
        <v>-0.12214344648388542</v>
      </c>
      <c r="R109" s="10">
        <f t="shared" si="22"/>
        <v>0.15984394811749558</v>
      </c>
      <c r="S109" s="10">
        <f t="shared" si="22"/>
        <v>3.1056281086105031E-2</v>
      </c>
      <c r="T109" s="10">
        <f t="shared" si="22"/>
        <v>-0.20734629714016162</v>
      </c>
      <c r="U109" s="10">
        <f t="shared" si="22"/>
        <v>0.28548889532468391</v>
      </c>
    </row>
    <row r="110" spans="2:21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2"/>
        <v>0.19059582650966056</v>
      </c>
      <c r="F110" s="10">
        <f t="shared" si="22"/>
        <v>1.5197020206114464E-2</v>
      </c>
      <c r="G110" s="10">
        <f t="shared" si="22"/>
        <v>-0.24277195297911047</v>
      </c>
      <c r="H110" s="10">
        <f t="shared" si="22"/>
        <v>4.6172549066088697E-2</v>
      </c>
      <c r="I110" s="10">
        <f t="shared" si="22"/>
        <v>4.8711336985177045E-2</v>
      </c>
      <c r="J110" s="10">
        <f t="shared" si="22"/>
        <v>-0.13127788874960955</v>
      </c>
      <c r="K110" s="10">
        <f t="shared" si="22"/>
        <v>-2.3953714101319634E-2</v>
      </c>
      <c r="L110" s="10">
        <f t="shared" si="22"/>
        <v>6.7193926130696857E-2</v>
      </c>
      <c r="M110" s="10">
        <f t="shared" si="22"/>
        <v>0.28824351082689903</v>
      </c>
      <c r="N110" s="10">
        <f t="shared" si="22"/>
        <v>0.25689081092566712</v>
      </c>
      <c r="O110" s="10">
        <f t="shared" si="22"/>
        <v>0.12212287864809346</v>
      </c>
      <c r="P110" s="10">
        <f t="shared" si="22"/>
        <v>0.12746880929583604</v>
      </c>
      <c r="Q110" s="10">
        <f t="shared" si="22"/>
        <v>0.11862208469046154</v>
      </c>
      <c r="R110" s="10">
        <f t="shared" si="22"/>
        <v>8.0588759263313436E-2</v>
      </c>
      <c r="S110" s="10">
        <f t="shared" si="22"/>
        <v>9.6078430397930292E-2</v>
      </c>
      <c r="T110" s="10">
        <f t="shared" si="22"/>
        <v>0.10667935700214204</v>
      </c>
      <c r="U110" s="10">
        <f t="shared" si="22"/>
        <v>-0.10627889028286241</v>
      </c>
    </row>
    <row r="111" spans="2:21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2"/>
        <v>8.3831369355805263E-2</v>
      </c>
      <c r="F111" s="10">
        <f t="shared" si="22"/>
        <v>6.8735780453749618E-2</v>
      </c>
      <c r="G111" s="10">
        <f t="shared" si="22"/>
        <v>1.484120194443892</v>
      </c>
      <c r="H111" s="10">
        <f t="shared" si="22"/>
        <v>5.4175632311561195E-2</v>
      </c>
      <c r="I111" s="10">
        <f t="shared" si="22"/>
        <v>0.10870892012834577</v>
      </c>
      <c r="J111" s="10">
        <f t="shared" si="22"/>
        <v>0.11597384175770942</v>
      </c>
      <c r="K111" s="10">
        <f t="shared" si="22"/>
        <v>5.6507767566571721E-2</v>
      </c>
      <c r="L111" s="10">
        <f t="shared" si="22"/>
        <v>6.8311706426852803E-2</v>
      </c>
      <c r="M111" s="10">
        <f t="shared" si="22"/>
        <v>2.8186254508658193E-2</v>
      </c>
      <c r="N111" s="10">
        <f t="shared" si="22"/>
        <v>0.32012303741564985</v>
      </c>
      <c r="O111" s="10">
        <f t="shared" si="22"/>
        <v>5.3307610295984187E-2</v>
      </c>
      <c r="P111" s="10">
        <f t="shared" si="22"/>
        <v>0.9702594921776897</v>
      </c>
      <c r="Q111" s="10">
        <f t="shared" si="22"/>
        <v>0.12988202726409481</v>
      </c>
      <c r="R111" s="10">
        <f t="shared" si="22"/>
        <v>-1.1765885654963837E-2</v>
      </c>
      <c r="S111" s="10">
        <f t="shared" si="22"/>
        <v>0.55194462253751087</v>
      </c>
      <c r="T111" s="10">
        <f t="shared" si="22"/>
        <v>0.35587856137131135</v>
      </c>
      <c r="U111" s="10">
        <f t="shared" si="22"/>
        <v>2.8424025367849604E-2</v>
      </c>
    </row>
    <row r="112" spans="2:21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2"/>
        <v>0.18275389541373954</v>
      </c>
      <c r="F112" s="10">
        <f t="shared" si="22"/>
        <v>4.5559255516596675E-2</v>
      </c>
      <c r="G112" s="10">
        <f t="shared" si="22"/>
        <v>-0.36821621621621625</v>
      </c>
      <c r="H112" s="10">
        <f t="shared" si="22"/>
        <v>-0.18343600273785077</v>
      </c>
      <c r="I112" s="10">
        <f t="shared" si="22"/>
        <v>-3.0804694048616965E-2</v>
      </c>
      <c r="J112" s="10">
        <f t="shared" si="22"/>
        <v>-6.7675675675675673E-2</v>
      </c>
      <c r="K112" s="10">
        <f t="shared" si="22"/>
        <v>0.38056586270871984</v>
      </c>
      <c r="L112" s="10">
        <f t="shared" si="22"/>
        <v>2.327008231143961</v>
      </c>
      <c r="M112" s="10">
        <f t="shared" si="22"/>
        <v>0.38367225967500218</v>
      </c>
      <c r="N112" s="10">
        <f t="shared" si="22"/>
        <v>-0.22715080003079779</v>
      </c>
      <c r="O112" s="10">
        <f t="shared" si="22"/>
        <v>0.16487421858769769</v>
      </c>
      <c r="P112" s="10">
        <f t="shared" si="22"/>
        <v>4.4266335705429372E-2</v>
      </c>
      <c r="Q112" s="10">
        <f t="shared" si="22"/>
        <v>-7.1076775104808254E-2</v>
      </c>
      <c r="R112" s="10">
        <f t="shared" si="22"/>
        <v>3.0415138583574031E-2</v>
      </c>
      <c r="S112" s="10">
        <f t="shared" si="22"/>
        <v>-7.1143209355890469E-2</v>
      </c>
      <c r="T112" s="10">
        <f t="shared" si="22"/>
        <v>0.80612268062750436</v>
      </c>
      <c r="U112" s="10">
        <f t="shared" si="22"/>
        <v>0.90232870795274245</v>
      </c>
    </row>
    <row r="113" spans="2:21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2"/>
        <v>0.10771684614315191</v>
      </c>
      <c r="F113" s="11">
        <f t="shared" si="22"/>
        <v>4.4051771915522453E-2</v>
      </c>
      <c r="G113" s="11">
        <f t="shared" si="22"/>
        <v>4.6942758998046896E-2</v>
      </c>
      <c r="H113" s="11">
        <f t="shared" si="22"/>
        <v>6.3634493799420877E-2</v>
      </c>
      <c r="I113" s="11">
        <f t="shared" si="22"/>
        <v>3.9961379057677382E-2</v>
      </c>
      <c r="J113" s="11">
        <f t="shared" si="22"/>
        <v>4.9327739491065614E-2</v>
      </c>
      <c r="K113" s="11">
        <f t="shared" si="22"/>
        <v>7.0081548235198854E-2</v>
      </c>
      <c r="L113" s="11">
        <f t="shared" si="22"/>
        <v>-3.095504062696619E-2</v>
      </c>
      <c r="M113" s="11">
        <f t="shared" si="22"/>
        <v>2.4751531717578379E-2</v>
      </c>
      <c r="N113" s="11">
        <f t="shared" si="22"/>
        <v>1.4168800812409676E-2</v>
      </c>
      <c r="O113" s="11">
        <f t="shared" si="22"/>
        <v>3.6699689037530181E-2</v>
      </c>
      <c r="P113" s="11">
        <f t="shared" si="22"/>
        <v>3.319404703807205E-3</v>
      </c>
      <c r="Q113" s="11">
        <f t="shared" si="22"/>
        <v>1.6165737259545399E-2</v>
      </c>
      <c r="R113" s="11">
        <f t="shared" si="22"/>
        <v>3.917453439170715E-2</v>
      </c>
      <c r="S113" s="11">
        <f t="shared" si="22"/>
        <v>8.5030531217976435E-2</v>
      </c>
      <c r="T113" s="11">
        <f t="shared" si="22"/>
        <v>6.8458777855683328E-2</v>
      </c>
      <c r="U113" s="11">
        <f t="shared" si="22"/>
        <v>-7.1835494425846691E-2</v>
      </c>
    </row>
    <row r="114" spans="2:21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2"/>
        <v>0.10710739970409855</v>
      </c>
      <c r="F114" s="11">
        <f t="shared" si="22"/>
        <v>4.4717943805980376E-2</v>
      </c>
      <c r="G114" s="11">
        <f t="shared" si="22"/>
        <v>4.7342873834260502E-2</v>
      </c>
      <c r="H114" s="11">
        <f t="shared" si="22"/>
        <v>6.3622290919167046E-2</v>
      </c>
      <c r="I114" s="11">
        <f t="shared" si="22"/>
        <v>4.0508665195614801E-2</v>
      </c>
      <c r="J114" s="11">
        <f t="shared" si="22"/>
        <v>4.9336875444846884E-2</v>
      </c>
      <c r="K114" s="11">
        <f t="shared" si="22"/>
        <v>6.9356738889250646E-2</v>
      </c>
      <c r="L114" s="11">
        <f t="shared" si="22"/>
        <v>-3.0009783687340974E-2</v>
      </c>
      <c r="M114" s="11">
        <f t="shared" si="22"/>
        <v>2.3873752945134274E-2</v>
      </c>
      <c r="N114" s="11">
        <f t="shared" si="22"/>
        <v>1.4545609265526727E-2</v>
      </c>
      <c r="O114" s="11">
        <f t="shared" si="22"/>
        <v>3.6440299395458897E-2</v>
      </c>
      <c r="P114" s="11">
        <f t="shared" si="22"/>
        <v>4.6907728409992799E-3</v>
      </c>
      <c r="Q114" s="11">
        <f t="shared" si="22"/>
        <v>1.6139784309758376E-2</v>
      </c>
      <c r="R114" s="11">
        <f t="shared" si="22"/>
        <v>3.9664081054383793E-2</v>
      </c>
      <c r="S114" s="11">
        <f t="shared" si="22"/>
        <v>8.3810436813610778E-2</v>
      </c>
      <c r="T114" s="11">
        <f t="shared" si="22"/>
        <v>6.8056916590398142E-2</v>
      </c>
      <c r="U114" s="11">
        <f t="shared" si="22"/>
        <v>-6.9740984637623904E-2</v>
      </c>
    </row>
    <row r="115" spans="2:21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f t="shared" si="22"/>
        <v>7.6707936322151005E-2</v>
      </c>
      <c r="N115" s="10">
        <f t="shared" si="22"/>
        <v>5.80238471135337E-2</v>
      </c>
      <c r="O115" s="10">
        <f t="shared" si="22"/>
        <v>1.9664837573936111E-3</v>
      </c>
      <c r="P115" s="10">
        <f t="shared" si="22"/>
        <v>-6.8894551273261384E-2</v>
      </c>
      <c r="Q115" s="10">
        <f t="shared" si="22"/>
        <v>2.2544702027038177E-2</v>
      </c>
      <c r="R115" s="10">
        <f t="shared" si="22"/>
        <v>1.7820958850241375E-2</v>
      </c>
      <c r="S115" s="10">
        <f t="shared" si="22"/>
        <v>-4.6347609532340406E-2</v>
      </c>
      <c r="T115" s="10">
        <f t="shared" si="22"/>
        <v>2.3518243748871055</v>
      </c>
      <c r="U115" s="10">
        <f t="shared" si="22"/>
        <v>1.2784344067147346E-2</v>
      </c>
    </row>
    <row r="116" spans="2:21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>
        <f t="shared" si="22"/>
        <v>0.13610907413113393</v>
      </c>
      <c r="F116" s="10">
        <f t="shared" si="22"/>
        <v>9.0798831046688955E-2</v>
      </c>
      <c r="G116" s="10">
        <f t="shared" si="22"/>
        <v>6.9961819075816445E-2</v>
      </c>
      <c r="H116" s="10">
        <f t="shared" si="22"/>
        <v>3.5741034841840769E-3</v>
      </c>
      <c r="I116" s="10">
        <f t="shared" si="22"/>
        <v>4.9745884995015421E-2</v>
      </c>
      <c r="J116" s="10">
        <f t="shared" si="22"/>
        <v>0.1056716971291205</v>
      </c>
      <c r="K116" s="10">
        <f t="shared" si="22"/>
        <v>5.8364135364832537E-2</v>
      </c>
      <c r="L116" s="10">
        <f t="shared" si="22"/>
        <v>9.7029511103907673E-3</v>
      </c>
      <c r="M116" s="10">
        <f t="shared" si="22"/>
        <v>-3.9072564491530182E-3</v>
      </c>
      <c r="N116" s="10">
        <f t="shared" si="22"/>
        <v>3.1726545869442235E-2</v>
      </c>
      <c r="O116" s="10">
        <f t="shared" si="22"/>
        <v>8.8664915272229639E-2</v>
      </c>
      <c r="P116" s="10">
        <f t="shared" si="22"/>
        <v>6.8910975484108627E-2</v>
      </c>
      <c r="Q116" s="10">
        <f t="shared" si="22"/>
        <v>2.6961534022730271E-2</v>
      </c>
      <c r="R116" s="10">
        <f t="shared" si="22"/>
        <v>1.0442562665170518E-2</v>
      </c>
      <c r="S116" s="10">
        <f t="shared" si="22"/>
        <v>0.12784143334866638</v>
      </c>
      <c r="T116" s="10">
        <f t="shared" si="22"/>
        <v>0.10000170192407731</v>
      </c>
      <c r="U116" s="10">
        <f t="shared" ref="U116:U124" si="23">(U33/T33)-1</f>
        <v>-3.7254937479774153E-2</v>
      </c>
    </row>
    <row r="117" spans="2:21" x14ac:dyDescent="0.2">
      <c r="B117" s="4" t="str">
        <f t="shared" ref="B117:C124" si="24">B34</f>
        <v>Titoli</v>
      </c>
      <c r="C117" s="4" t="str">
        <f t="shared" si="24"/>
        <v>Debt securities</v>
      </c>
      <c r="D117" s="5"/>
      <c r="E117" s="10">
        <f t="shared" si="22"/>
        <v>0.10713324405767133</v>
      </c>
      <c r="F117" s="10">
        <f t="shared" si="22"/>
        <v>0.11031682251741382</v>
      </c>
      <c r="G117" s="10">
        <f t="shared" si="22"/>
        <v>0.15564507594238397</v>
      </c>
      <c r="H117" s="10">
        <f t="shared" si="22"/>
        <v>0.10090509364567546</v>
      </c>
      <c r="I117" s="10">
        <f t="shared" si="22"/>
        <v>5.0782272594204425E-2</v>
      </c>
      <c r="J117" s="10">
        <f t="shared" si="22"/>
        <v>5.5324935222223148E-2</v>
      </c>
      <c r="K117" s="10">
        <f t="shared" si="22"/>
        <v>9.4560047237984612E-2</v>
      </c>
      <c r="L117" s="10">
        <f t="shared" si="22"/>
        <v>-8.7961737495343639E-2</v>
      </c>
      <c r="M117" s="10">
        <f t="shared" si="22"/>
        <v>-0.15106711000823325</v>
      </c>
      <c r="N117" s="10">
        <f t="shared" si="22"/>
        <v>-0.11622914030821951</v>
      </c>
      <c r="O117" s="10">
        <f t="shared" si="22"/>
        <v>-8.1055763461413965E-2</v>
      </c>
      <c r="P117" s="10">
        <f t="shared" si="22"/>
        <v>-0.26261102542767978</v>
      </c>
      <c r="Q117" s="10">
        <f t="shared" si="22"/>
        <v>-7.7319227205245311E-2</v>
      </c>
      <c r="R117" s="10">
        <f t="shared" si="22"/>
        <v>7.3961250123812938E-2</v>
      </c>
      <c r="S117" s="10">
        <f t="shared" si="22"/>
        <v>-6.0241433045339243E-2</v>
      </c>
      <c r="T117" s="10">
        <f t="shared" si="22"/>
        <v>1.0087615830695063E-2</v>
      </c>
      <c r="U117" s="10">
        <f t="shared" si="23"/>
        <v>-3.2493622312248061E-2</v>
      </c>
    </row>
    <row r="118" spans="2:21" x14ac:dyDescent="0.2">
      <c r="B118" s="4" t="str">
        <f t="shared" si="24"/>
        <v>Prestiti</v>
      </c>
      <c r="C118" s="4" t="str">
        <f t="shared" si="24"/>
        <v>Loans</v>
      </c>
      <c r="D118" s="5"/>
      <c r="E118" s="10">
        <f t="shared" si="22"/>
        <v>0.12595632515122479</v>
      </c>
      <c r="F118" s="10">
        <f t="shared" si="22"/>
        <v>5.2796186268175838E-2</v>
      </c>
      <c r="G118" s="10">
        <f t="shared" si="22"/>
        <v>0.10850430799584165</v>
      </c>
      <c r="H118" s="10">
        <f t="shared" si="22"/>
        <v>0.11871479179223776</v>
      </c>
      <c r="I118" s="10">
        <f t="shared" si="22"/>
        <v>0.19010420113448001</v>
      </c>
      <c r="J118" s="10">
        <f t="shared" si="22"/>
        <v>-6.7446953645444174E-2</v>
      </c>
      <c r="K118" s="10">
        <f t="shared" si="22"/>
        <v>0.10490630515668542</v>
      </c>
      <c r="L118" s="10">
        <f t="shared" si="22"/>
        <v>-0.19530627308246351</v>
      </c>
      <c r="M118" s="10">
        <f t="shared" si="22"/>
        <v>-3.9559494017386565E-2</v>
      </c>
      <c r="N118" s="10">
        <f t="shared" si="22"/>
        <v>4.5442668095820871E-3</v>
      </c>
      <c r="O118" s="10">
        <f t="shared" si="22"/>
        <v>-1.5663914229737674E-2</v>
      </c>
      <c r="P118" s="10">
        <f t="shared" si="22"/>
        <v>-7.2246069948774805E-2</v>
      </c>
      <c r="Q118" s="10">
        <f t="shared" si="22"/>
        <v>0.13377521607599685</v>
      </c>
      <c r="R118" s="10">
        <f t="shared" si="22"/>
        <v>-0.10380525091270565</v>
      </c>
      <c r="S118" s="10">
        <f t="shared" si="22"/>
        <v>-1.8470761504845612E-2</v>
      </c>
      <c r="T118" s="10">
        <f t="shared" si="22"/>
        <v>3.2353912604486945E-2</v>
      </c>
      <c r="U118" s="10">
        <f t="shared" si="23"/>
        <v>3.9758400109325631E-2</v>
      </c>
    </row>
    <row r="119" spans="2:21" x14ac:dyDescent="0.2">
      <c r="B119" s="4" t="str">
        <f t="shared" si="24"/>
        <v>Azioni e altre partecipazioni</v>
      </c>
      <c r="C119" s="4" t="str">
        <f t="shared" si="24"/>
        <v>Shares and other equity</v>
      </c>
      <c r="D119" s="5"/>
      <c r="E119" s="10">
        <f t="shared" si="22"/>
        <v>0.25728856718249449</v>
      </c>
      <c r="F119" s="10">
        <f t="shared" si="22"/>
        <v>-0.22638953657068939</v>
      </c>
      <c r="G119" s="10">
        <f t="shared" si="22"/>
        <v>-0.55306620111039406</v>
      </c>
      <c r="H119" s="10">
        <f t="shared" si="22"/>
        <v>0.19877032833954611</v>
      </c>
      <c r="I119" s="10">
        <f t="shared" si="22"/>
        <v>-0.18483163080035891</v>
      </c>
      <c r="J119" s="10">
        <f t="shared" si="22"/>
        <v>-0.19978749017232922</v>
      </c>
      <c r="K119" s="10">
        <f t="shared" si="22"/>
        <v>0.12136241428076744</v>
      </c>
      <c r="L119" s="10">
        <f t="shared" si="22"/>
        <v>0.341429559375793</v>
      </c>
      <c r="M119" s="10">
        <f t="shared" si="22"/>
        <v>0.15700324414388067</v>
      </c>
      <c r="N119" s="10">
        <f t="shared" si="22"/>
        <v>0.14381412721865705</v>
      </c>
      <c r="O119" s="10">
        <f t="shared" si="22"/>
        <v>-0.12924580097979799</v>
      </c>
      <c r="P119" s="10">
        <f t="shared" si="22"/>
        <v>0.20189622199975865</v>
      </c>
      <c r="Q119" s="10">
        <f t="shared" si="22"/>
        <v>-0.14845411237125539</v>
      </c>
      <c r="R119" s="10">
        <f t="shared" si="22"/>
        <v>0.18047283589883345</v>
      </c>
      <c r="S119" s="10">
        <f t="shared" si="22"/>
        <v>-2.5850442496331172E-2</v>
      </c>
      <c r="T119" s="10">
        <f t="shared" si="22"/>
        <v>0.23682723490856339</v>
      </c>
      <c r="U119" s="10">
        <f t="shared" si="23"/>
        <v>-0.18113122929836778</v>
      </c>
    </row>
    <row r="120" spans="2:21" x14ac:dyDescent="0.2">
      <c r="B120" s="4" t="str">
        <f t="shared" si="24"/>
        <v>Derivati</v>
      </c>
      <c r="C120" s="4" t="str">
        <f t="shared" si="24"/>
        <v>Derivatives</v>
      </c>
      <c r="D120" s="5"/>
      <c r="E120" s="10">
        <f t="shared" si="22"/>
        <v>-0.28601966851635063</v>
      </c>
      <c r="F120" s="10">
        <f t="shared" si="22"/>
        <v>0.16530097996225268</v>
      </c>
      <c r="G120" s="10">
        <f t="shared" si="22"/>
        <v>0.97076793132304129</v>
      </c>
      <c r="H120" s="10">
        <f t="shared" si="22"/>
        <v>-0.11116910405952829</v>
      </c>
      <c r="I120" s="10">
        <f t="shared" si="22"/>
        <v>0.12870215409792829</v>
      </c>
      <c r="J120" s="10">
        <f t="shared" si="22"/>
        <v>0.39489583311620247</v>
      </c>
      <c r="K120" s="10">
        <f t="shared" si="22"/>
        <v>0.14521766505091005</v>
      </c>
      <c r="L120" s="10">
        <f t="shared" si="22"/>
        <v>-0.36561592173485924</v>
      </c>
      <c r="M120" s="10">
        <f t="shared" si="22"/>
        <v>0.36471755727928534</v>
      </c>
      <c r="N120" s="10">
        <f t="shared" si="22"/>
        <v>-0.21472506252127466</v>
      </c>
      <c r="O120" s="10">
        <f t="shared" si="22"/>
        <v>7.1229651834607832E-3</v>
      </c>
      <c r="P120" s="10">
        <f t="shared" si="22"/>
        <v>-0.18605722444789163</v>
      </c>
      <c r="Q120" s="10">
        <f t="shared" si="22"/>
        <v>-0.10218451940981221</v>
      </c>
      <c r="R120" s="10">
        <f t="shared" si="22"/>
        <v>0.1858990274395842</v>
      </c>
      <c r="S120" s="10">
        <f t="shared" si="22"/>
        <v>5.0669897650672535E-2</v>
      </c>
      <c r="T120" s="10">
        <f t="shared" si="22"/>
        <v>-0.24362886651494065</v>
      </c>
      <c r="U120" s="10">
        <f t="shared" si="23"/>
        <v>0.11261638812652208</v>
      </c>
    </row>
    <row r="121" spans="2:21" x14ac:dyDescent="0.2">
      <c r="B121" s="4" t="str">
        <f t="shared" si="24"/>
        <v>Quote di fondi comuni</v>
      </c>
      <c r="C121" s="4" t="str">
        <f t="shared" si="24"/>
        <v>Mutual fund shares</v>
      </c>
      <c r="D121" s="5"/>
      <c r="E121" s="10">
        <f t="shared" si="22"/>
        <v>-0.10814220225979299</v>
      </c>
      <c r="F121" s="10">
        <f t="shared" si="22"/>
        <v>-0.14009187047254235</v>
      </c>
      <c r="G121" s="10">
        <f t="shared" si="22"/>
        <v>-0.2042481989808137</v>
      </c>
      <c r="H121" s="10">
        <f t="shared" si="22"/>
        <v>9.5415251344179719E-3</v>
      </c>
      <c r="I121" s="10">
        <f t="shared" si="22"/>
        <v>-7.462663879822462E-2</v>
      </c>
      <c r="J121" s="10">
        <f t="shared" si="22"/>
        <v>-0.16822318700025629</v>
      </c>
      <c r="K121" s="10">
        <f t="shared" si="22"/>
        <v>-1.9705867965766233E-2</v>
      </c>
      <c r="L121" s="10">
        <f t="shared" si="22"/>
        <v>0.10345924566594511</v>
      </c>
      <c r="M121" s="10">
        <f t="shared" si="22"/>
        <v>0.25518238749441857</v>
      </c>
      <c r="N121" s="10">
        <f t="shared" si="22"/>
        <v>0.12831981787238389</v>
      </c>
      <c r="O121" s="10">
        <f t="shared" si="22"/>
        <v>5.1027831778025057E-2</v>
      </c>
      <c r="P121" s="10">
        <f t="shared" si="22"/>
        <v>8.9410678234928431E-2</v>
      </c>
      <c r="Q121" s="10">
        <f t="shared" si="22"/>
        <v>-2.3337949179237594E-2</v>
      </c>
      <c r="R121" s="10">
        <f t="shared" si="22"/>
        <v>6.0153657278845918E-2</v>
      </c>
      <c r="S121" s="10">
        <f t="shared" si="22"/>
        <v>1.8407631061667873E-2</v>
      </c>
      <c r="T121" s="10">
        <f t="shared" si="22"/>
        <v>9.2652643989103556E-2</v>
      </c>
      <c r="U121" s="10">
        <f t="shared" si="23"/>
        <v>-5.0787730491283489E-2</v>
      </c>
    </row>
    <row r="122" spans="2:21" x14ac:dyDescent="0.2">
      <c r="B122" s="4" t="str">
        <f t="shared" si="24"/>
        <v>Riserve assicurative e garanzie standard</v>
      </c>
      <c r="C122" s="4" t="str">
        <f t="shared" si="24"/>
        <v>Insurance, pension and standardised guarantee schemes</v>
      </c>
      <c r="D122" s="5"/>
      <c r="E122" s="10">
        <f t="shared" si="22"/>
        <v>5.5701180640524095E-2</v>
      </c>
      <c r="F122" s="10">
        <f t="shared" si="22"/>
        <v>-8.5224397311327582E-3</v>
      </c>
      <c r="G122" s="10">
        <f t="shared" si="22"/>
        <v>-4.4602975091104446E-2</v>
      </c>
      <c r="H122" s="10">
        <f t="shared" si="22"/>
        <v>0.10300279281993996</v>
      </c>
      <c r="I122" s="10">
        <f t="shared" si="22"/>
        <v>7.3547303800959751E-2</v>
      </c>
      <c r="J122" s="10">
        <f t="shared" si="22"/>
        <v>5.814918995006968E-3</v>
      </c>
      <c r="K122" s="10">
        <f t="shared" si="22"/>
        <v>3.1254609121240895E-2</v>
      </c>
      <c r="L122" s="10">
        <f t="shared" si="22"/>
        <v>5.9697257392777203E-2</v>
      </c>
      <c r="M122" s="10">
        <f t="shared" si="22"/>
        <v>0.1134214824798474</v>
      </c>
      <c r="N122" s="10">
        <f t="shared" si="22"/>
        <v>8.9207376965735552E-2</v>
      </c>
      <c r="O122" s="10">
        <f t="shared" si="22"/>
        <v>7.3421623792422563E-2</v>
      </c>
      <c r="P122" s="10">
        <f t="shared" si="22"/>
        <v>5.7899199006053781E-2</v>
      </c>
      <c r="Q122" s="10">
        <f t="shared" si="22"/>
        <v>9.9114080704731933E-5</v>
      </c>
      <c r="R122" s="10">
        <f t="shared" si="22"/>
        <v>0.11684916338942664</v>
      </c>
      <c r="S122" s="10">
        <f t="shared" si="22"/>
        <v>6.6832038155041795E-2</v>
      </c>
      <c r="T122" s="10">
        <f t="shared" si="22"/>
        <v>2.9611017059830269E-2</v>
      </c>
      <c r="U122" s="10">
        <f t="shared" si="23"/>
        <v>-0.14129668607713441</v>
      </c>
    </row>
    <row r="123" spans="2:21" x14ac:dyDescent="0.2">
      <c r="B123" s="4" t="str">
        <f t="shared" si="24"/>
        <v>Altri conti passivi</v>
      </c>
      <c r="C123" s="4" t="str">
        <f t="shared" si="24"/>
        <v>Other accounts payable</v>
      </c>
      <c r="D123" s="5"/>
      <c r="E123" s="10">
        <f t="shared" si="22"/>
        <v>7.7787717319435234E-2</v>
      </c>
      <c r="F123" s="10">
        <f t="shared" si="22"/>
        <v>5.4535102386136458E-2</v>
      </c>
      <c r="G123" s="10">
        <f t="shared" si="22"/>
        <v>-0.11787072243346008</v>
      </c>
      <c r="H123" s="10">
        <f t="shared" si="22"/>
        <v>-0.17543103448275865</v>
      </c>
      <c r="I123" s="10">
        <f t="shared" si="22"/>
        <v>2.5091479351803558E-2</v>
      </c>
      <c r="J123" s="10">
        <f t="shared" si="22"/>
        <v>-9.9949005609382913E-2</v>
      </c>
      <c r="K123" s="10">
        <f t="shared" si="22"/>
        <v>7.7053824362606216E-2</v>
      </c>
      <c r="L123" s="10">
        <f t="shared" si="22"/>
        <v>2.6080589163598105</v>
      </c>
      <c r="M123" s="10">
        <f t="shared" si="22"/>
        <v>9.2860100423973524E-2</v>
      </c>
      <c r="N123" s="10">
        <f t="shared" si="22"/>
        <v>-0.22001003223121085</v>
      </c>
      <c r="O123" s="10">
        <f t="shared" si="22"/>
        <v>5.2891555549474223E-2</v>
      </c>
      <c r="P123" s="10">
        <f t="shared" si="22"/>
        <v>0.24321303720646137</v>
      </c>
      <c r="Q123" s="10">
        <f t="shared" si="22"/>
        <v>0.31671266098009698</v>
      </c>
      <c r="R123" s="10">
        <f t="shared" si="22"/>
        <v>-0.28475452914370991</v>
      </c>
      <c r="S123" s="10">
        <f t="shared" si="22"/>
        <v>0.5953603884842178</v>
      </c>
      <c r="T123" s="10">
        <f t="shared" si="22"/>
        <v>-5.8036832438148833E-2</v>
      </c>
      <c r="U123" s="10">
        <f t="shared" si="23"/>
        <v>0.28777367646488572</v>
      </c>
    </row>
    <row r="124" spans="2:21" x14ac:dyDescent="0.2">
      <c r="B124" s="2" t="str">
        <f>B41</f>
        <v>Totale passività finanziarie (c)</v>
      </c>
      <c r="C124" s="2" t="str">
        <f t="shared" si="24"/>
        <v>Financial liabilities (c)</v>
      </c>
      <c r="D124" s="8"/>
      <c r="E124" s="11">
        <f t="shared" si="22"/>
        <v>0.10992086074502305</v>
      </c>
      <c r="F124" s="11">
        <f t="shared" si="22"/>
        <v>4.9573532036593093E-3</v>
      </c>
      <c r="G124" s="11">
        <f t="shared" si="22"/>
        <v>-1.6294518358537013E-2</v>
      </c>
      <c r="H124" s="11">
        <f t="shared" si="22"/>
        <v>4.9628537548973561E-2</v>
      </c>
      <c r="I124" s="11">
        <f t="shared" si="22"/>
        <v>4.2691650382407298E-2</v>
      </c>
      <c r="J124" s="11">
        <f t="shared" si="22"/>
        <v>4.8915625745651781E-2</v>
      </c>
      <c r="K124" s="11">
        <f t="shared" si="22"/>
        <v>7.1122069192018689E-2</v>
      </c>
      <c r="L124" s="11">
        <f t="shared" si="22"/>
        <v>-2.1399077149918067E-2</v>
      </c>
      <c r="M124" s="11">
        <f t="shared" si="22"/>
        <v>9.5863762277612619E-3</v>
      </c>
      <c r="N124" s="11">
        <f t="shared" si="22"/>
        <v>1.4058838074654689E-2</v>
      </c>
      <c r="O124" s="11">
        <f t="shared" si="22"/>
        <v>3.2638249039439682E-2</v>
      </c>
      <c r="P124" s="11">
        <f t="shared" si="22"/>
        <v>1.8698220009585764E-2</v>
      </c>
      <c r="Q124" s="11">
        <f t="shared" si="22"/>
        <v>-4.9580125122972163E-4</v>
      </c>
      <c r="R124" s="11">
        <f t="shared" si="22"/>
        <v>4.132459227758023E-2</v>
      </c>
      <c r="S124" s="11">
        <f t="shared" si="22"/>
        <v>7.4314208112026492E-2</v>
      </c>
      <c r="T124" s="11">
        <f t="shared" si="22"/>
        <v>8.2152272140038507E-2</v>
      </c>
      <c r="U124" s="11">
        <f t="shared" si="23"/>
        <v>-5.690134885564524E-2</v>
      </c>
    </row>
    <row r="125" spans="2:21" x14ac:dyDescent="0.2">
      <c r="B125" s="2" t="str">
        <f t="shared" ref="B125:C125" si="25">B42</f>
        <v>Ricchezza netta (a+b-c)</v>
      </c>
      <c r="C125" s="2" t="str">
        <f t="shared" si="25"/>
        <v>Net wealth (a+b-c)</v>
      </c>
      <c r="D125" s="8"/>
      <c r="E125" s="11">
        <f t="shared" ref="E125:U125" si="26">(E42/D42)-1</f>
        <v>0.22131012147578311</v>
      </c>
      <c r="F125" s="11">
        <f t="shared" si="26"/>
        <v>-1.4220264375291807</v>
      </c>
      <c r="G125" s="11">
        <f t="shared" si="26"/>
        <v>5.6374734855126345</v>
      </c>
      <c r="H125" s="11">
        <f t="shared" si="26"/>
        <v>0.24580455232206866</v>
      </c>
      <c r="I125" s="11">
        <f t="shared" si="26"/>
        <v>1.6564021543908902E-2</v>
      </c>
      <c r="J125" s="11">
        <f t="shared" si="26"/>
        <v>5.4076220770236105E-2</v>
      </c>
      <c r="K125" s="11">
        <f t="shared" si="26"/>
        <v>4.9592810775857199E-2</v>
      </c>
      <c r="L125" s="11">
        <f t="shared" si="26"/>
        <v>-0.1283891901021571</v>
      </c>
      <c r="M125" s="11">
        <f t="shared" si="26"/>
        <v>0.20714777836167775</v>
      </c>
      <c r="N125" s="11">
        <f t="shared" si="26"/>
        <v>1.97678433104993E-2</v>
      </c>
      <c r="O125" s="11">
        <f t="shared" si="26"/>
        <v>7.7001534476927924E-2</v>
      </c>
      <c r="P125" s="11">
        <f t="shared" si="26"/>
        <v>-0.13858876913963691</v>
      </c>
      <c r="Q125" s="11">
        <f t="shared" si="26"/>
        <v>0.21737236711680397</v>
      </c>
      <c r="R125" s="11">
        <f t="shared" si="26"/>
        <v>2.3172465292836009E-2</v>
      </c>
      <c r="S125" s="11">
        <f t="shared" si="26"/>
        <v>0.17979686659282157</v>
      </c>
      <c r="T125" s="11">
        <f t="shared" si="26"/>
        <v>-6.1678571267757554E-2</v>
      </c>
      <c r="U125" s="11">
        <f t="shared" si="26"/>
        <v>-0.20603356049410493</v>
      </c>
    </row>
    <row r="126" spans="2:21" ht="18" x14ac:dyDescent="0.25">
      <c r="B126" s="19"/>
    </row>
    <row r="127" spans="2:21" x14ac:dyDescent="0.2">
      <c r="B127" s="20" t="s">
        <v>76</v>
      </c>
    </row>
    <row r="128" spans="2:21" x14ac:dyDescent="0.2">
      <c r="B128" s="20" t="s">
        <v>175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0"/>
  <sheetViews>
    <sheetView zoomScale="130" zoomScaleNormal="130" workbookViewId="0">
      <pane xSplit="3" ySplit="5" topLeftCell="L6" activePane="bottomRight" state="frozen"/>
      <selection pane="topRight" activeCell="D1" sqref="D1"/>
      <selection pane="bottomLeft" activeCell="A6" sqref="A6"/>
      <selection pane="bottomRight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1" ht="15.75" x14ac:dyDescent="0.25">
      <c r="B2" s="24" t="s">
        <v>135</v>
      </c>
    </row>
    <row r="3" spans="2:21" ht="15.75" x14ac:dyDescent="0.25">
      <c r="B3" s="24" t="s">
        <v>162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53868.7</v>
      </c>
      <c r="E6" s="66">
        <v>53762.7</v>
      </c>
      <c r="F6" s="66">
        <v>54504.3</v>
      </c>
      <c r="G6" s="66">
        <v>54820.1</v>
      </c>
      <c r="H6" s="66">
        <v>55547.8</v>
      </c>
      <c r="I6" s="66">
        <v>55054.9</v>
      </c>
      <c r="J6" s="66">
        <v>55024.9</v>
      </c>
      <c r="K6" s="66">
        <v>53558.400000000001</v>
      </c>
      <c r="L6" s="66">
        <v>51460.3</v>
      </c>
      <c r="M6" s="66">
        <v>50225.1</v>
      </c>
      <c r="N6" s="66">
        <v>48950.7</v>
      </c>
      <c r="O6" s="66">
        <v>48031.5</v>
      </c>
      <c r="P6" s="66">
        <v>47936.7</v>
      </c>
      <c r="Q6" s="66">
        <v>46955.7</v>
      </c>
      <c r="R6" s="66">
        <v>46689</v>
      </c>
      <c r="S6" s="66">
        <v>46292.800000000003</v>
      </c>
      <c r="T6" s="66">
        <v>46225.1</v>
      </c>
      <c r="U6" s="66">
        <v>45099.9</v>
      </c>
    </row>
    <row r="7" spans="2:21" x14ac:dyDescent="0.2">
      <c r="B7" s="4" t="s">
        <v>39</v>
      </c>
      <c r="C7" s="4" t="s">
        <v>54</v>
      </c>
      <c r="D7" s="66">
        <v>253742.5</v>
      </c>
      <c r="E7" s="66">
        <v>264766.09999999998</v>
      </c>
      <c r="F7" s="66">
        <v>278740.7</v>
      </c>
      <c r="G7" s="66">
        <v>293505.3</v>
      </c>
      <c r="H7" s="66">
        <v>303180.79999999999</v>
      </c>
      <c r="I7" s="66">
        <v>314496.40000000002</v>
      </c>
      <c r="J7" s="66">
        <v>329653.8</v>
      </c>
      <c r="K7" s="66">
        <v>329880</v>
      </c>
      <c r="L7" s="66">
        <v>327928.09999999998</v>
      </c>
      <c r="M7" s="66">
        <v>323388.90000000002</v>
      </c>
      <c r="N7" s="66">
        <v>318576.7</v>
      </c>
      <c r="O7" s="66">
        <v>313640.90000000002</v>
      </c>
      <c r="P7" s="66">
        <v>311674.5</v>
      </c>
      <c r="Q7" s="66">
        <v>307301.40000000002</v>
      </c>
      <c r="R7" s="66">
        <v>305989</v>
      </c>
      <c r="S7" s="66">
        <v>303690.09999999998</v>
      </c>
      <c r="T7" s="66">
        <v>314182.40000000002</v>
      </c>
      <c r="U7" s="66">
        <v>332900.40000000002</v>
      </c>
    </row>
    <row r="8" spans="2:21" x14ac:dyDescent="0.2">
      <c r="B8" s="4" t="s">
        <v>38</v>
      </c>
      <c r="C8" s="4" t="s">
        <v>55</v>
      </c>
      <c r="D8" s="66">
        <v>421204</v>
      </c>
      <c r="E8" s="66">
        <v>447859</v>
      </c>
      <c r="F8" s="66">
        <v>470859</v>
      </c>
      <c r="G8" s="66">
        <v>494628</v>
      </c>
      <c r="H8" s="66">
        <v>512546</v>
      </c>
      <c r="I8" s="66">
        <v>541982</v>
      </c>
      <c r="J8" s="66">
        <v>570387</v>
      </c>
      <c r="K8" s="66">
        <v>572075</v>
      </c>
      <c r="L8" s="66">
        <v>568175</v>
      </c>
      <c r="M8" s="66">
        <v>572377</v>
      </c>
      <c r="N8" s="66">
        <v>569083</v>
      </c>
      <c r="O8" s="66">
        <v>562891</v>
      </c>
      <c r="P8" s="66">
        <v>563091</v>
      </c>
      <c r="Q8" s="66">
        <v>564119</v>
      </c>
      <c r="R8" s="66">
        <v>560032</v>
      </c>
      <c r="S8" s="66">
        <v>557504</v>
      </c>
      <c r="T8" s="66">
        <v>585472.19999999995</v>
      </c>
      <c r="U8" s="66">
        <v>622392.1</v>
      </c>
    </row>
    <row r="9" spans="2:21" x14ac:dyDescent="0.2">
      <c r="B9" s="4" t="s">
        <v>118</v>
      </c>
      <c r="C9" s="4" t="s">
        <v>96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</row>
    <row r="10" spans="2:21" x14ac:dyDescent="0.2">
      <c r="B10" s="58" t="s">
        <v>122</v>
      </c>
      <c r="C10" s="4" t="s">
        <v>130</v>
      </c>
      <c r="D10" s="66">
        <v>61241.599999999999</v>
      </c>
      <c r="E10" s="66">
        <v>63016.6</v>
      </c>
      <c r="F10" s="66">
        <v>65051.5</v>
      </c>
      <c r="G10" s="66">
        <v>68471.8</v>
      </c>
      <c r="H10" s="66">
        <v>72154.7</v>
      </c>
      <c r="I10" s="66">
        <v>74324.100000000006</v>
      </c>
      <c r="J10" s="66">
        <v>77493.100000000006</v>
      </c>
      <c r="K10" s="66">
        <v>77974</v>
      </c>
      <c r="L10" s="66">
        <v>75479.899999999994</v>
      </c>
      <c r="M10" s="66">
        <v>73451.3</v>
      </c>
      <c r="N10" s="66">
        <v>71511.100000000006</v>
      </c>
      <c r="O10" s="66">
        <v>71432.5</v>
      </c>
      <c r="P10" s="66">
        <v>72980.5</v>
      </c>
      <c r="Q10" s="66">
        <v>73476.399999999994</v>
      </c>
      <c r="R10" s="66">
        <v>75374.600000000006</v>
      </c>
      <c r="S10" s="66">
        <v>77185.7</v>
      </c>
      <c r="T10" s="66">
        <v>80146</v>
      </c>
      <c r="U10" s="66">
        <v>81634.600000000006</v>
      </c>
    </row>
    <row r="11" spans="2:21" x14ac:dyDescent="0.2">
      <c r="B11" s="58" t="s">
        <v>123</v>
      </c>
      <c r="C11" s="6" t="s">
        <v>57</v>
      </c>
      <c r="D11" s="66">
        <v>6164.4</v>
      </c>
      <c r="E11" s="66">
        <v>6393.8</v>
      </c>
      <c r="F11" s="66">
        <v>7120.9</v>
      </c>
      <c r="G11" s="66">
        <v>7781.5</v>
      </c>
      <c r="H11" s="66">
        <v>7926.4</v>
      </c>
      <c r="I11" s="66">
        <v>8399.1</v>
      </c>
      <c r="J11" s="66">
        <v>8723.6</v>
      </c>
      <c r="K11" s="66">
        <v>9272.9</v>
      </c>
      <c r="L11" s="66">
        <v>9035.6</v>
      </c>
      <c r="M11" s="66">
        <v>8704</v>
      </c>
      <c r="N11" s="66">
        <v>8046</v>
      </c>
      <c r="O11" s="66">
        <v>8142.1</v>
      </c>
      <c r="P11" s="66">
        <v>7704.8</v>
      </c>
      <c r="Q11" s="66">
        <v>7069.5</v>
      </c>
      <c r="R11" s="66">
        <v>7160.8</v>
      </c>
      <c r="S11" s="66">
        <v>7283.3</v>
      </c>
      <c r="T11" s="66">
        <v>7785.8</v>
      </c>
      <c r="U11" s="66">
        <v>8550.2999999999993</v>
      </c>
    </row>
    <row r="12" spans="2:21" x14ac:dyDescent="0.2">
      <c r="B12" s="58" t="s">
        <v>124</v>
      </c>
      <c r="C12" s="6" t="s">
        <v>58</v>
      </c>
      <c r="D12" s="66">
        <v>3378.9</v>
      </c>
      <c r="E12" s="66">
        <v>3558.1</v>
      </c>
      <c r="F12" s="66">
        <v>3805.3</v>
      </c>
      <c r="G12" s="66">
        <v>4051.2</v>
      </c>
      <c r="H12" s="66">
        <v>4552.6000000000004</v>
      </c>
      <c r="I12" s="66">
        <v>4370.7</v>
      </c>
      <c r="J12" s="66">
        <v>4241.1000000000004</v>
      </c>
      <c r="K12" s="66">
        <v>4123.3999999999996</v>
      </c>
      <c r="L12" s="66">
        <v>3762.2</v>
      </c>
      <c r="M12" s="66">
        <v>3414.3</v>
      </c>
      <c r="N12" s="66">
        <v>3264.5</v>
      </c>
      <c r="O12" s="66">
        <v>3651.1</v>
      </c>
      <c r="P12" s="66">
        <v>3516.6</v>
      </c>
      <c r="Q12" s="66">
        <v>3258.7</v>
      </c>
      <c r="R12" s="66">
        <v>3206.2</v>
      </c>
      <c r="S12" s="66">
        <v>3570.2</v>
      </c>
      <c r="T12" s="66">
        <v>3736.5</v>
      </c>
      <c r="U12" s="66">
        <v>4233.5</v>
      </c>
    </row>
    <row r="13" spans="2:21" x14ac:dyDescent="0.2">
      <c r="B13" s="58" t="s">
        <v>120</v>
      </c>
      <c r="C13" s="6" t="s">
        <v>129</v>
      </c>
      <c r="D13" s="66">
        <v>51698.3</v>
      </c>
      <c r="E13" s="66">
        <v>53064.7</v>
      </c>
      <c r="F13" s="66">
        <v>54125.3</v>
      </c>
      <c r="G13" s="66">
        <v>56639.1</v>
      </c>
      <c r="H13" s="66">
        <v>59675.7</v>
      </c>
      <c r="I13" s="66">
        <v>61554.3</v>
      </c>
      <c r="J13" s="66">
        <v>64528.4</v>
      </c>
      <c r="K13" s="66">
        <v>64577.7</v>
      </c>
      <c r="L13" s="66">
        <v>62682.1</v>
      </c>
      <c r="M13" s="66">
        <v>61333</v>
      </c>
      <c r="N13" s="66">
        <v>60200.6</v>
      </c>
      <c r="O13" s="66">
        <v>59639.3</v>
      </c>
      <c r="P13" s="66">
        <v>61759.1</v>
      </c>
      <c r="Q13" s="66">
        <v>63148.2</v>
      </c>
      <c r="R13" s="66">
        <v>65007.6</v>
      </c>
      <c r="S13" s="66">
        <v>66332.2</v>
      </c>
      <c r="T13" s="66">
        <v>68623.7</v>
      </c>
      <c r="U13" s="66">
        <v>68850.8</v>
      </c>
    </row>
    <row r="14" spans="2:21" x14ac:dyDescent="0.2">
      <c r="B14" s="4" t="s">
        <v>14</v>
      </c>
      <c r="C14" s="4" t="s">
        <v>59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</row>
    <row r="15" spans="2:21" x14ac:dyDescent="0.2">
      <c r="B15" s="4" t="s">
        <v>43</v>
      </c>
      <c r="C15" s="4" t="s">
        <v>60</v>
      </c>
      <c r="D15" s="66">
        <v>40787.199999999997</v>
      </c>
      <c r="E15" s="66">
        <v>43254.2</v>
      </c>
      <c r="F15" s="66">
        <v>45188.3</v>
      </c>
      <c r="G15" s="66">
        <v>46413.599999999999</v>
      </c>
      <c r="H15" s="66">
        <v>45774.400000000001</v>
      </c>
      <c r="I15" s="66">
        <v>47937.1</v>
      </c>
      <c r="J15" s="66">
        <v>47633.7</v>
      </c>
      <c r="K15" s="66">
        <v>47026.6</v>
      </c>
      <c r="L15" s="66">
        <v>47381.599999999999</v>
      </c>
      <c r="M15" s="66">
        <v>46293.1</v>
      </c>
      <c r="N15" s="66">
        <v>46403.7</v>
      </c>
      <c r="O15" s="66">
        <v>47654</v>
      </c>
      <c r="P15" s="66">
        <v>47485.9</v>
      </c>
      <c r="Q15" s="66">
        <v>48194.6</v>
      </c>
      <c r="R15" s="66">
        <v>48608.7</v>
      </c>
      <c r="S15" s="66">
        <v>48954.9</v>
      </c>
      <c r="T15" s="66">
        <v>50724.9</v>
      </c>
      <c r="U15" s="66">
        <v>53915.6</v>
      </c>
    </row>
    <row r="16" spans="2:21" x14ac:dyDescent="0.2">
      <c r="B16" s="59" t="s">
        <v>127</v>
      </c>
      <c r="C16" s="7" t="s">
        <v>117</v>
      </c>
      <c r="D16" s="66">
        <v>33993</v>
      </c>
      <c r="E16" s="66">
        <v>36471</v>
      </c>
      <c r="F16" s="66">
        <v>38214</v>
      </c>
      <c r="G16" s="66">
        <v>39436</v>
      </c>
      <c r="H16" s="66">
        <v>38800</v>
      </c>
      <c r="I16" s="66">
        <v>40306</v>
      </c>
      <c r="J16" s="66">
        <v>40055</v>
      </c>
      <c r="K16" s="66">
        <v>39764</v>
      </c>
      <c r="L16" s="66">
        <v>40404</v>
      </c>
      <c r="M16" s="66">
        <v>39402</v>
      </c>
      <c r="N16" s="66">
        <v>39496</v>
      </c>
      <c r="O16" s="66">
        <v>39328</v>
      </c>
      <c r="P16" s="66">
        <v>39169</v>
      </c>
      <c r="Q16" s="66">
        <v>39759</v>
      </c>
      <c r="R16" s="66">
        <v>40095</v>
      </c>
      <c r="S16" s="66">
        <v>40079</v>
      </c>
      <c r="T16" s="66">
        <v>41080</v>
      </c>
      <c r="U16" s="66">
        <v>43779</v>
      </c>
    </row>
    <row r="17" spans="2:21" x14ac:dyDescent="0.2">
      <c r="B17" s="58" t="s">
        <v>171</v>
      </c>
      <c r="C17" s="7" t="s">
        <v>170</v>
      </c>
      <c r="D17" s="66">
        <v>6794.2</v>
      </c>
      <c r="E17" s="66">
        <v>6783.2</v>
      </c>
      <c r="F17" s="66">
        <v>6974.3</v>
      </c>
      <c r="G17" s="66">
        <v>6977.6</v>
      </c>
      <c r="H17" s="66">
        <v>6974.4</v>
      </c>
      <c r="I17" s="66">
        <v>7631.1</v>
      </c>
      <c r="J17" s="66">
        <v>7578.7</v>
      </c>
      <c r="K17" s="66">
        <v>7262.6</v>
      </c>
      <c r="L17" s="66">
        <v>6977.6</v>
      </c>
      <c r="M17" s="66">
        <v>6891.1</v>
      </c>
      <c r="N17" s="66">
        <v>6907.7</v>
      </c>
      <c r="O17" s="66">
        <v>6966.2</v>
      </c>
      <c r="P17" s="66">
        <v>7040.2</v>
      </c>
      <c r="Q17" s="66">
        <v>7194</v>
      </c>
      <c r="R17" s="66">
        <v>7319.7</v>
      </c>
      <c r="S17" s="66">
        <v>7743.5</v>
      </c>
      <c r="T17" s="66">
        <v>8510.1</v>
      </c>
      <c r="U17" s="66">
        <v>9027.2000000000007</v>
      </c>
    </row>
    <row r="18" spans="2:21" x14ac:dyDescent="0.2">
      <c r="B18" s="4" t="s">
        <v>15</v>
      </c>
      <c r="C18" s="4" t="s">
        <v>61</v>
      </c>
      <c r="D18" s="66">
        <v>1396.6</v>
      </c>
      <c r="E18" s="66">
        <v>1513.6</v>
      </c>
      <c r="F18" s="66">
        <v>1527.6</v>
      </c>
      <c r="G18" s="66">
        <v>1618.6</v>
      </c>
      <c r="H18" s="66">
        <v>1684.6</v>
      </c>
      <c r="I18" s="66">
        <v>1813.6</v>
      </c>
      <c r="J18" s="66">
        <v>1891.6</v>
      </c>
      <c r="K18" s="66">
        <v>1845.6</v>
      </c>
      <c r="L18" s="66">
        <v>1894.6</v>
      </c>
      <c r="M18" s="66">
        <v>2019.9</v>
      </c>
      <c r="N18" s="66">
        <v>2291.4</v>
      </c>
      <c r="O18" s="66">
        <v>2539.1999999999998</v>
      </c>
      <c r="P18" s="66">
        <v>2842.2</v>
      </c>
      <c r="Q18" s="66">
        <v>3101.9</v>
      </c>
      <c r="R18" s="66">
        <v>3383.3</v>
      </c>
      <c r="S18" s="66">
        <v>5576.4</v>
      </c>
      <c r="T18" s="66">
        <v>5852.5</v>
      </c>
      <c r="U18" s="66">
        <v>9236.7999999999993</v>
      </c>
    </row>
    <row r="19" spans="2:21" x14ac:dyDescent="0.2">
      <c r="B19" s="4" t="s">
        <v>16</v>
      </c>
      <c r="C19" s="4" t="s">
        <v>62</v>
      </c>
      <c r="D19" s="66">
        <v>8337</v>
      </c>
      <c r="E19" s="66">
        <v>8583.7999999999993</v>
      </c>
      <c r="F19" s="66">
        <v>8917</v>
      </c>
      <c r="G19" s="66">
        <v>9227.5</v>
      </c>
      <c r="H19" s="66">
        <v>9457.7000000000007</v>
      </c>
      <c r="I19" s="66">
        <v>9832.7999999999993</v>
      </c>
      <c r="J19" s="66">
        <v>10015.700000000001</v>
      </c>
      <c r="K19" s="66">
        <v>10147.700000000001</v>
      </c>
      <c r="L19" s="66">
        <v>10144</v>
      </c>
      <c r="M19" s="66">
        <v>10278.4</v>
      </c>
      <c r="N19" s="66">
        <v>10377.1</v>
      </c>
      <c r="O19" s="66">
        <v>10528.3</v>
      </c>
      <c r="P19" s="66">
        <v>10653.9</v>
      </c>
      <c r="Q19" s="66">
        <v>10687.2</v>
      </c>
      <c r="R19" s="66">
        <v>10775.7</v>
      </c>
      <c r="S19" s="66">
        <v>10898.2</v>
      </c>
      <c r="T19" s="66">
        <v>10968.5</v>
      </c>
      <c r="U19" s="66">
        <v>11097</v>
      </c>
    </row>
    <row r="20" spans="2:21" x14ac:dyDescent="0.2">
      <c r="B20" s="2" t="s">
        <v>42</v>
      </c>
      <c r="C20" s="2" t="s">
        <v>63</v>
      </c>
      <c r="D20" s="67">
        <v>840577.6</v>
      </c>
      <c r="E20" s="67">
        <v>882756.1</v>
      </c>
      <c r="F20" s="67">
        <v>924788.4</v>
      </c>
      <c r="G20" s="67">
        <v>968684.9</v>
      </c>
      <c r="H20" s="67">
        <v>1000346</v>
      </c>
      <c r="I20" s="67">
        <v>1045441</v>
      </c>
      <c r="J20" s="67">
        <v>1092099.8999999999</v>
      </c>
      <c r="K20" s="67">
        <v>1092507.3</v>
      </c>
      <c r="L20" s="67">
        <v>1082463.6000000001</v>
      </c>
      <c r="M20" s="67">
        <v>1078033.7</v>
      </c>
      <c r="N20" s="67">
        <v>1067193.8</v>
      </c>
      <c r="O20" s="67">
        <v>1056717.3999999999</v>
      </c>
      <c r="P20" s="67">
        <v>1056664.6000000001</v>
      </c>
      <c r="Q20" s="67">
        <v>1053836.3</v>
      </c>
      <c r="R20" s="67">
        <v>1050852.3</v>
      </c>
      <c r="S20" s="67">
        <v>1050102</v>
      </c>
      <c r="T20" s="67">
        <v>1093571.7</v>
      </c>
      <c r="U20" s="67">
        <v>1156276.3</v>
      </c>
    </row>
    <row r="21" spans="2:21" x14ac:dyDescent="0.2">
      <c r="B21" s="4" t="s">
        <v>17</v>
      </c>
      <c r="C21" s="4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</row>
    <row r="22" spans="2:21" x14ac:dyDescent="0.2">
      <c r="B22" s="4" t="s">
        <v>18</v>
      </c>
      <c r="C22" s="4" t="s">
        <v>65</v>
      </c>
      <c r="D22" s="66">
        <v>76629.259999999995</v>
      </c>
      <c r="E22" s="66">
        <v>88927.01</v>
      </c>
      <c r="F22" s="66">
        <v>79983.02</v>
      </c>
      <c r="G22" s="66">
        <v>88959.15</v>
      </c>
      <c r="H22" s="66">
        <v>92878.76</v>
      </c>
      <c r="I22" s="66">
        <v>103058.69</v>
      </c>
      <c r="J22" s="66">
        <v>85258.69</v>
      </c>
      <c r="K22" s="66">
        <v>77478.75</v>
      </c>
      <c r="L22" s="66">
        <v>73995.289999999994</v>
      </c>
      <c r="M22" s="66">
        <v>83845.25</v>
      </c>
      <c r="N22" s="66">
        <v>75761.11</v>
      </c>
      <c r="O22" s="66">
        <v>83070.52</v>
      </c>
      <c r="P22" s="66">
        <v>71744.460000000006</v>
      </c>
      <c r="Q22" s="66">
        <v>78129.710000000006</v>
      </c>
      <c r="R22" s="66">
        <v>80729.8</v>
      </c>
      <c r="S22" s="66">
        <v>97703.83</v>
      </c>
      <c r="T22" s="66">
        <v>109514.82</v>
      </c>
      <c r="U22" s="66">
        <v>99050.32</v>
      </c>
    </row>
    <row r="23" spans="2:21" x14ac:dyDescent="0.2">
      <c r="B23" s="4" t="s">
        <v>19</v>
      </c>
      <c r="C23" s="4" t="s">
        <v>105</v>
      </c>
      <c r="D23" s="66">
        <v>14146.14</v>
      </c>
      <c r="E23" s="66">
        <v>16068.8</v>
      </c>
      <c r="F23" s="66">
        <v>18190.919999999998</v>
      </c>
      <c r="G23" s="66">
        <v>21119.08</v>
      </c>
      <c r="H23" s="66">
        <v>25334.45</v>
      </c>
      <c r="I23" s="66">
        <v>27966.13</v>
      </c>
      <c r="J23" s="66">
        <v>32976.949999999997</v>
      </c>
      <c r="K23" s="66">
        <v>37104.42</v>
      </c>
      <c r="L23" s="66">
        <v>36675.5</v>
      </c>
      <c r="M23" s="66">
        <v>38429.279999999999</v>
      </c>
      <c r="N23" s="66">
        <v>36646.199999999997</v>
      </c>
      <c r="O23" s="66">
        <v>35070.9</v>
      </c>
      <c r="P23" s="66">
        <v>34185.86</v>
      </c>
      <c r="Q23" s="66">
        <v>35640.370000000003</v>
      </c>
      <c r="R23" s="66">
        <v>38420.53</v>
      </c>
      <c r="S23" s="66">
        <v>35937.06</v>
      </c>
      <c r="T23" s="66">
        <v>56982.11</v>
      </c>
      <c r="U23" s="66">
        <v>91028.58</v>
      </c>
    </row>
    <row r="24" spans="2:21" x14ac:dyDescent="0.2">
      <c r="B24" s="4" t="s">
        <v>20</v>
      </c>
      <c r="C24" s="4" t="s">
        <v>66</v>
      </c>
      <c r="D24" s="66">
        <v>92980.72</v>
      </c>
      <c r="E24" s="66">
        <v>77254.009999999995</v>
      </c>
      <c r="F24" s="66">
        <v>78837.81</v>
      </c>
      <c r="G24" s="66">
        <v>87263.27</v>
      </c>
      <c r="H24" s="66">
        <v>83978.44</v>
      </c>
      <c r="I24" s="66">
        <v>84823.73</v>
      </c>
      <c r="J24" s="66">
        <v>91907.83</v>
      </c>
      <c r="K24" s="66">
        <v>118063.19</v>
      </c>
      <c r="L24" s="66">
        <v>142342.93</v>
      </c>
      <c r="M24" s="66">
        <v>156171.82999999999</v>
      </c>
      <c r="N24" s="66">
        <v>155407.54</v>
      </c>
      <c r="O24" s="66">
        <v>152161.91</v>
      </c>
      <c r="P24" s="66">
        <v>158176.60999999999</v>
      </c>
      <c r="Q24" s="66">
        <v>154751.53</v>
      </c>
      <c r="R24" s="66">
        <v>153986.21</v>
      </c>
      <c r="S24" s="66">
        <v>154783.45000000001</v>
      </c>
      <c r="T24" s="66">
        <v>148573.6</v>
      </c>
      <c r="U24" s="66">
        <v>145454.74</v>
      </c>
    </row>
    <row r="25" spans="2:21" x14ac:dyDescent="0.2">
      <c r="B25" s="4" t="s">
        <v>125</v>
      </c>
      <c r="C25" s="4" t="s">
        <v>67</v>
      </c>
      <c r="D25" s="66">
        <v>139134.44</v>
      </c>
      <c r="E25" s="66">
        <v>145450.63</v>
      </c>
      <c r="F25" s="66">
        <v>143939.16</v>
      </c>
      <c r="G25" s="66">
        <v>130623.58</v>
      </c>
      <c r="H25" s="66">
        <v>130221.51</v>
      </c>
      <c r="I25" s="66">
        <v>122078.33</v>
      </c>
      <c r="J25" s="66">
        <v>119194.11</v>
      </c>
      <c r="K25" s="66">
        <v>119379.08</v>
      </c>
      <c r="L25" s="66">
        <v>128269.25</v>
      </c>
      <c r="M25" s="66">
        <v>132752.78</v>
      </c>
      <c r="N25" s="66">
        <v>134831.75</v>
      </c>
      <c r="O25" s="66">
        <v>139529.82</v>
      </c>
      <c r="P25" s="66">
        <v>146488.35</v>
      </c>
      <c r="Q25" s="66">
        <v>143369.32999999999</v>
      </c>
      <c r="R25" s="66">
        <v>151218.07999999999</v>
      </c>
      <c r="S25" s="66">
        <v>151172.13</v>
      </c>
      <c r="T25" s="66">
        <v>151170.51999999999</v>
      </c>
      <c r="U25" s="66">
        <v>152084.32</v>
      </c>
    </row>
    <row r="26" spans="2:21" x14ac:dyDescent="0.2">
      <c r="B26" s="4" t="s">
        <v>21</v>
      </c>
      <c r="C26" s="4" t="s">
        <v>119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5246.33</v>
      </c>
    </row>
    <row r="27" spans="2:21" x14ac:dyDescent="0.2">
      <c r="B27" s="4" t="s">
        <v>22</v>
      </c>
      <c r="C27" s="4" t="s">
        <v>68</v>
      </c>
      <c r="D27" s="66">
        <v>4229.34</v>
      </c>
      <c r="E27" s="66">
        <v>4229.34</v>
      </c>
      <c r="F27" s="66">
        <v>4229.34</v>
      </c>
      <c r="G27" s="66">
        <v>4229.34</v>
      </c>
      <c r="H27" s="66">
        <v>4229.34</v>
      </c>
      <c r="I27" s="66">
        <v>4229.34</v>
      </c>
      <c r="J27" s="66">
        <v>4229.34</v>
      </c>
      <c r="K27" s="66">
        <v>10529.34</v>
      </c>
      <c r="L27" s="66">
        <v>11847.73</v>
      </c>
      <c r="M27" s="66">
        <v>11855.78</v>
      </c>
      <c r="N27" s="66">
        <v>14751.15</v>
      </c>
      <c r="O27" s="66">
        <v>21272.98</v>
      </c>
      <c r="P27" s="66">
        <v>26742.18</v>
      </c>
      <c r="Q27" s="66">
        <v>28169.18</v>
      </c>
      <c r="R27" s="66">
        <v>33110.71</v>
      </c>
      <c r="S27" s="66">
        <v>36568.43</v>
      </c>
      <c r="T27" s="66">
        <v>43886.71</v>
      </c>
      <c r="U27" s="66">
        <v>42770.73</v>
      </c>
    </row>
    <row r="28" spans="2:21" x14ac:dyDescent="0.2">
      <c r="B28" s="4" t="s">
        <v>23</v>
      </c>
      <c r="C28" s="4" t="s">
        <v>106</v>
      </c>
      <c r="D28" s="66">
        <v>1543.43</v>
      </c>
      <c r="E28" s="66">
        <v>1601.12</v>
      </c>
      <c r="F28" s="66">
        <v>1595.88</v>
      </c>
      <c r="G28" s="66">
        <v>1502.27</v>
      </c>
      <c r="H28" s="66">
        <v>1513.49</v>
      </c>
      <c r="I28" s="66">
        <v>1450.13</v>
      </c>
      <c r="J28" s="66">
        <v>1481.88</v>
      </c>
      <c r="K28" s="66">
        <v>1357.21</v>
      </c>
      <c r="L28" s="66">
        <v>1323.25</v>
      </c>
      <c r="M28" s="66">
        <v>1307.6099999999999</v>
      </c>
      <c r="N28" s="66">
        <v>1278.44</v>
      </c>
      <c r="O28" s="66">
        <v>1318.08</v>
      </c>
      <c r="P28" s="66">
        <v>1205.5999999999999</v>
      </c>
      <c r="Q28" s="66">
        <v>1111.06</v>
      </c>
      <c r="R28" s="66">
        <v>1118.93</v>
      </c>
      <c r="S28" s="66">
        <v>1105.69</v>
      </c>
      <c r="T28" s="66">
        <v>1159</v>
      </c>
      <c r="U28" s="66">
        <v>1022.12</v>
      </c>
    </row>
    <row r="29" spans="2:21" x14ac:dyDescent="0.2">
      <c r="B29" s="4" t="s">
        <v>24</v>
      </c>
      <c r="C29" s="4" t="s">
        <v>88</v>
      </c>
      <c r="D29" s="66">
        <v>95689.27</v>
      </c>
      <c r="E29" s="66">
        <v>99623.57</v>
      </c>
      <c r="F29" s="66">
        <v>106905.82</v>
      </c>
      <c r="G29" s="66">
        <v>106118.33</v>
      </c>
      <c r="H29" s="66">
        <v>107369.96</v>
      </c>
      <c r="I29" s="66">
        <v>110520.21</v>
      </c>
      <c r="J29" s="66">
        <v>111953.19</v>
      </c>
      <c r="K29" s="66">
        <v>112233.12</v>
      </c>
      <c r="L29" s="66">
        <v>112984.12</v>
      </c>
      <c r="M29" s="66">
        <v>119366.42</v>
      </c>
      <c r="N29" s="66">
        <v>121117.19</v>
      </c>
      <c r="O29" s="66">
        <v>119803.08</v>
      </c>
      <c r="P29" s="66">
        <v>119410.29</v>
      </c>
      <c r="Q29" s="66">
        <v>120189.5</v>
      </c>
      <c r="R29" s="66">
        <v>124428.49</v>
      </c>
      <c r="S29" s="66">
        <v>127065.89</v>
      </c>
      <c r="T29" s="66">
        <v>131034.89</v>
      </c>
      <c r="U29" s="66">
        <v>125138.69</v>
      </c>
    </row>
    <row r="30" spans="2:21" x14ac:dyDescent="0.2">
      <c r="B30" s="2" t="s">
        <v>44</v>
      </c>
      <c r="C30" s="2" t="s">
        <v>69</v>
      </c>
      <c r="D30" s="67">
        <v>424352.6</v>
      </c>
      <c r="E30" s="67">
        <v>433154.49</v>
      </c>
      <c r="F30" s="67">
        <v>433681.94</v>
      </c>
      <c r="G30" s="67">
        <v>439815.02</v>
      </c>
      <c r="H30" s="67">
        <v>445525.94</v>
      </c>
      <c r="I30" s="67">
        <v>454126.56</v>
      </c>
      <c r="J30" s="67">
        <v>447002</v>
      </c>
      <c r="K30" s="67">
        <v>476145.11</v>
      </c>
      <c r="L30" s="67">
        <v>507438.08000000002</v>
      </c>
      <c r="M30" s="67">
        <v>543728.94999999995</v>
      </c>
      <c r="N30" s="67">
        <v>539793.37</v>
      </c>
      <c r="O30" s="67">
        <v>552227.28</v>
      </c>
      <c r="P30" s="67">
        <v>557953.34</v>
      </c>
      <c r="Q30" s="67">
        <v>561360.68999999994</v>
      </c>
      <c r="R30" s="67">
        <v>583012.75</v>
      </c>
      <c r="S30" s="67">
        <v>604336.48</v>
      </c>
      <c r="T30" s="67">
        <v>642321.64</v>
      </c>
      <c r="U30" s="67">
        <v>661795.81999999995</v>
      </c>
    </row>
    <row r="31" spans="2:21" x14ac:dyDescent="0.2">
      <c r="B31" s="2" t="s">
        <v>33</v>
      </c>
      <c r="C31" s="2" t="s">
        <v>98</v>
      </c>
      <c r="D31" s="67">
        <v>1264930.2</v>
      </c>
      <c r="E31" s="67">
        <v>1315910.5899999999</v>
      </c>
      <c r="F31" s="67">
        <v>1358470.34</v>
      </c>
      <c r="G31" s="67">
        <v>1408499.92</v>
      </c>
      <c r="H31" s="67">
        <v>1445871.94</v>
      </c>
      <c r="I31" s="67">
        <v>1499567.56</v>
      </c>
      <c r="J31" s="67">
        <v>1539101.9</v>
      </c>
      <c r="K31" s="67">
        <v>1568652.4100000001</v>
      </c>
      <c r="L31" s="67">
        <v>1589901.6800000002</v>
      </c>
      <c r="M31" s="67">
        <v>1621762.65</v>
      </c>
      <c r="N31" s="67">
        <v>1606987.17</v>
      </c>
      <c r="O31" s="67">
        <v>1608944.68</v>
      </c>
      <c r="P31" s="67">
        <v>1614617.94</v>
      </c>
      <c r="Q31" s="67">
        <v>1615196.99</v>
      </c>
      <c r="R31" s="67">
        <v>1633865.05</v>
      </c>
      <c r="S31" s="67">
        <v>1654438.48</v>
      </c>
      <c r="T31" s="67">
        <v>1735893.3399999999</v>
      </c>
      <c r="U31" s="67">
        <v>1818072.12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2:21" x14ac:dyDescent="0.2">
      <c r="B33" s="4" t="s">
        <v>18</v>
      </c>
      <c r="C33" s="4" t="s">
        <v>65</v>
      </c>
      <c r="D33" s="66">
        <v>239301.02</v>
      </c>
      <c r="E33" s="66">
        <v>244805.56</v>
      </c>
      <c r="F33" s="66">
        <v>234583.73</v>
      </c>
      <c r="G33" s="66">
        <v>232991.38</v>
      </c>
      <c r="H33" s="66">
        <v>232390.04</v>
      </c>
      <c r="I33" s="66">
        <v>232917.98</v>
      </c>
      <c r="J33" s="66">
        <v>227614.51</v>
      </c>
      <c r="K33" s="66">
        <v>234587.43</v>
      </c>
      <c r="L33" s="66">
        <v>229646.03</v>
      </c>
      <c r="M33" s="66">
        <v>242373.71</v>
      </c>
      <c r="N33" s="66">
        <v>248594</v>
      </c>
      <c r="O33" s="66">
        <v>240236.5</v>
      </c>
      <c r="P33" s="66">
        <v>239568.98</v>
      </c>
      <c r="Q33" s="66">
        <v>245371.08</v>
      </c>
      <c r="R33" s="66">
        <v>234635.88</v>
      </c>
      <c r="S33" s="66">
        <v>237859.12</v>
      </c>
      <c r="T33" s="66">
        <v>238256.37</v>
      </c>
      <c r="U33" s="66">
        <v>232281.98</v>
      </c>
    </row>
    <row r="34" spans="2:21" x14ac:dyDescent="0.2">
      <c r="B34" s="4" t="s">
        <v>19</v>
      </c>
      <c r="C34" s="4" t="s">
        <v>105</v>
      </c>
      <c r="D34" s="66">
        <v>1331458.97</v>
      </c>
      <c r="E34" s="66">
        <v>1332891.77</v>
      </c>
      <c r="F34" s="66">
        <v>1337461.58</v>
      </c>
      <c r="G34" s="66">
        <v>1409059.89</v>
      </c>
      <c r="H34" s="66">
        <v>1533306.93</v>
      </c>
      <c r="I34" s="66">
        <v>1549715.01</v>
      </c>
      <c r="J34" s="66">
        <v>1476118.26</v>
      </c>
      <c r="K34" s="66">
        <v>1712287.65</v>
      </c>
      <c r="L34" s="66">
        <v>1833582.31</v>
      </c>
      <c r="M34" s="66">
        <v>2051470.17</v>
      </c>
      <c r="N34" s="66">
        <v>2109152.42</v>
      </c>
      <c r="O34" s="66">
        <v>2131752.64</v>
      </c>
      <c r="P34" s="66">
        <v>2136667.02</v>
      </c>
      <c r="Q34" s="66">
        <v>2092900.04</v>
      </c>
      <c r="R34" s="66">
        <v>2272131.31</v>
      </c>
      <c r="S34" s="66">
        <v>2509282.9</v>
      </c>
      <c r="T34" s="66">
        <v>2522613.29</v>
      </c>
      <c r="U34" s="66">
        <v>2209228.69</v>
      </c>
    </row>
    <row r="35" spans="2:21" x14ac:dyDescent="0.2">
      <c r="B35" s="4" t="s">
        <v>20</v>
      </c>
      <c r="C35" s="4" t="s">
        <v>66</v>
      </c>
      <c r="D35" s="66">
        <v>154952.63</v>
      </c>
      <c r="E35" s="66">
        <v>172981.13</v>
      </c>
      <c r="F35" s="66">
        <v>170910.56</v>
      </c>
      <c r="G35" s="66">
        <v>174659.11</v>
      </c>
      <c r="H35" s="66">
        <v>176990.03</v>
      </c>
      <c r="I35" s="66">
        <v>177741.42</v>
      </c>
      <c r="J35" s="66">
        <v>182095.99</v>
      </c>
      <c r="K35" s="66">
        <v>205776.68</v>
      </c>
      <c r="L35" s="66">
        <v>221075.82</v>
      </c>
      <c r="M35" s="66">
        <v>226942.75</v>
      </c>
      <c r="N35" s="66">
        <v>228769.65</v>
      </c>
      <c r="O35" s="66">
        <v>228534.98</v>
      </c>
      <c r="P35" s="66">
        <v>232270.18</v>
      </c>
      <c r="Q35" s="66">
        <v>226036.5</v>
      </c>
      <c r="R35" s="66">
        <v>217513.1</v>
      </c>
      <c r="S35" s="66">
        <v>234688.34</v>
      </c>
      <c r="T35" s="66">
        <v>257731.9</v>
      </c>
      <c r="U35" s="66">
        <v>292146.06</v>
      </c>
    </row>
    <row r="36" spans="2:21" x14ac:dyDescent="0.2">
      <c r="B36" s="4" t="s">
        <v>125</v>
      </c>
      <c r="C36" s="4" t="s">
        <v>67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327.60000000000002</v>
      </c>
      <c r="S36" s="66">
        <v>300.5</v>
      </c>
      <c r="T36" s="66">
        <v>4556.1000000000004</v>
      </c>
      <c r="U36" s="66">
        <v>4560.1000000000004</v>
      </c>
    </row>
    <row r="37" spans="2:21" x14ac:dyDescent="0.2">
      <c r="B37" s="4" t="s">
        <v>21</v>
      </c>
      <c r="C37" s="4" t="s">
        <v>119</v>
      </c>
      <c r="D37" s="66">
        <v>22864.3</v>
      </c>
      <c r="E37" s="66">
        <v>21427.14</v>
      </c>
      <c r="F37" s="66">
        <v>16523.72</v>
      </c>
      <c r="G37" s="66">
        <v>25033.02</v>
      </c>
      <c r="H37" s="66">
        <v>21316.28</v>
      </c>
      <c r="I37" s="66">
        <v>18678.650000000001</v>
      </c>
      <c r="J37" s="66">
        <v>27528.18</v>
      </c>
      <c r="K37" s="66">
        <v>34264.71</v>
      </c>
      <c r="L37" s="66">
        <v>28752.15</v>
      </c>
      <c r="M37" s="66">
        <v>40522.26</v>
      </c>
      <c r="N37" s="66">
        <v>31899.42</v>
      </c>
      <c r="O37" s="66">
        <v>29333.64</v>
      </c>
      <c r="P37" s="66">
        <v>23598.98</v>
      </c>
      <c r="Q37" s="66">
        <v>21245.69</v>
      </c>
      <c r="R37" s="66">
        <v>27001.75</v>
      </c>
      <c r="S37" s="66">
        <v>29729.67</v>
      </c>
      <c r="T37" s="66">
        <v>19716.55</v>
      </c>
      <c r="U37" s="66">
        <v>1027.75</v>
      </c>
    </row>
    <row r="38" spans="2:21" x14ac:dyDescent="0.2">
      <c r="B38" s="4" t="s">
        <v>22</v>
      </c>
      <c r="C38" s="4" t="s">
        <v>68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</row>
    <row r="39" spans="2:21" x14ac:dyDescent="0.2">
      <c r="B39" s="4" t="s">
        <v>23</v>
      </c>
      <c r="C39" s="4" t="s">
        <v>106</v>
      </c>
      <c r="D39" s="66">
        <v>210</v>
      </c>
      <c r="E39" s="66">
        <v>278</v>
      </c>
      <c r="F39" s="66">
        <v>381</v>
      </c>
      <c r="G39" s="66">
        <v>485</v>
      </c>
      <c r="H39" s="66">
        <v>732</v>
      </c>
      <c r="I39" s="66">
        <v>1201</v>
      </c>
      <c r="J39" s="66">
        <v>1530</v>
      </c>
      <c r="K39" s="66">
        <v>1844</v>
      </c>
      <c r="L39" s="66">
        <v>2376</v>
      </c>
      <c r="M39" s="66">
        <v>2985</v>
      </c>
      <c r="N39" s="66">
        <v>3803</v>
      </c>
      <c r="O39" s="66">
        <v>4955</v>
      </c>
      <c r="P39" s="66">
        <v>7856</v>
      </c>
      <c r="Q39" s="66">
        <v>9097</v>
      </c>
      <c r="R39" s="66">
        <v>9929</v>
      </c>
      <c r="S39" s="66">
        <v>19821</v>
      </c>
      <c r="T39" s="66">
        <v>26966.99</v>
      </c>
      <c r="U39" s="66">
        <v>27849.99</v>
      </c>
    </row>
    <row r="40" spans="2:21" x14ac:dyDescent="0.2">
      <c r="B40" s="4" t="s">
        <v>71</v>
      </c>
      <c r="C40" s="4" t="s">
        <v>70</v>
      </c>
      <c r="D40" s="66">
        <v>74512.73</v>
      </c>
      <c r="E40" s="66">
        <v>74807.320000000007</v>
      </c>
      <c r="F40" s="66">
        <v>82280.960000000006</v>
      </c>
      <c r="G40" s="66">
        <v>77786.490000000005</v>
      </c>
      <c r="H40" s="66">
        <v>78601.240000000005</v>
      </c>
      <c r="I40" s="66">
        <v>82071.23</v>
      </c>
      <c r="J40" s="66">
        <v>87972.08</v>
      </c>
      <c r="K40" s="66">
        <v>86235.06</v>
      </c>
      <c r="L40" s="66">
        <v>79286</v>
      </c>
      <c r="M40" s="66">
        <v>78255.38</v>
      </c>
      <c r="N40" s="66">
        <v>75573.929999999993</v>
      </c>
      <c r="O40" s="66">
        <v>80559.69</v>
      </c>
      <c r="P40" s="66">
        <v>85373.05</v>
      </c>
      <c r="Q40" s="66">
        <v>89212.21</v>
      </c>
      <c r="R40" s="66">
        <v>97294.3</v>
      </c>
      <c r="S40" s="66">
        <v>104761.4</v>
      </c>
      <c r="T40" s="66">
        <v>160315.9</v>
      </c>
      <c r="U40" s="66">
        <v>239413.7</v>
      </c>
    </row>
    <row r="41" spans="2:21" x14ac:dyDescent="0.2">
      <c r="B41" s="2" t="s">
        <v>45</v>
      </c>
      <c r="C41" s="2" t="s">
        <v>72</v>
      </c>
      <c r="D41" s="67">
        <v>1823299.64</v>
      </c>
      <c r="E41" s="67">
        <v>1847190.92</v>
      </c>
      <c r="F41" s="67">
        <v>1842141.55</v>
      </c>
      <c r="G41" s="67">
        <v>1920014.89</v>
      </c>
      <c r="H41" s="67">
        <v>2043336.52</v>
      </c>
      <c r="I41" s="67">
        <v>2062325.3</v>
      </c>
      <c r="J41" s="67">
        <v>2002859.03</v>
      </c>
      <c r="K41" s="67">
        <v>2274995.5299999998</v>
      </c>
      <c r="L41" s="67">
        <v>2394718.31</v>
      </c>
      <c r="M41" s="67">
        <v>2642549.2599999998</v>
      </c>
      <c r="N41" s="67">
        <v>2697792.42</v>
      </c>
      <c r="O41" s="67">
        <v>2715372.45</v>
      </c>
      <c r="P41" s="67">
        <v>2725334.21</v>
      </c>
      <c r="Q41" s="67">
        <v>2683862.52</v>
      </c>
      <c r="R41" s="67">
        <v>2858832.94</v>
      </c>
      <c r="S41" s="67">
        <v>3136442.94</v>
      </c>
      <c r="T41" s="67">
        <v>3230157.11</v>
      </c>
      <c r="U41" s="67">
        <v>3006508.26</v>
      </c>
    </row>
    <row r="42" spans="2:21" x14ac:dyDescent="0.2">
      <c r="B42" s="2" t="s">
        <v>34</v>
      </c>
      <c r="C42" s="2" t="s">
        <v>73</v>
      </c>
      <c r="D42" s="67">
        <v>-558369.43999999994</v>
      </c>
      <c r="E42" s="67">
        <v>-531280.33000000007</v>
      </c>
      <c r="F42" s="67">
        <v>-483671.20999999996</v>
      </c>
      <c r="G42" s="67">
        <v>-511514.97</v>
      </c>
      <c r="H42" s="67">
        <v>-597464.58000000007</v>
      </c>
      <c r="I42" s="67">
        <v>-562757.74</v>
      </c>
      <c r="J42" s="67">
        <v>-463757.13000000012</v>
      </c>
      <c r="K42" s="67">
        <v>-706343.11999999965</v>
      </c>
      <c r="L42" s="67">
        <v>-804816.62999999989</v>
      </c>
      <c r="M42" s="67">
        <v>-1020786.6099999999</v>
      </c>
      <c r="N42" s="67">
        <v>-1090805.25</v>
      </c>
      <c r="O42" s="67">
        <v>-1106427.7700000003</v>
      </c>
      <c r="P42" s="67">
        <v>-1110716.27</v>
      </c>
      <c r="Q42" s="67">
        <v>-1068665.53</v>
      </c>
      <c r="R42" s="67">
        <v>-1224967.8899999999</v>
      </c>
      <c r="S42" s="67">
        <v>-1482004.46</v>
      </c>
      <c r="T42" s="67">
        <v>-1494263.77</v>
      </c>
      <c r="U42" s="67">
        <v>-1188436.1399999997</v>
      </c>
    </row>
    <row r="43" spans="2:21" x14ac:dyDescent="0.2">
      <c r="B43" s="15" t="s">
        <v>74</v>
      </c>
      <c r="C43" s="15" t="s">
        <v>97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2:21" x14ac:dyDescent="0.2">
      <c r="B44" s="17" t="s">
        <v>164</v>
      </c>
      <c r="C44" s="17" t="s">
        <v>165</v>
      </c>
      <c r="D44" s="68">
        <v>1493635.3</v>
      </c>
      <c r="E44" s="68">
        <v>1552686.8</v>
      </c>
      <c r="F44" s="68">
        <v>1614839.8</v>
      </c>
      <c r="G44" s="68">
        <v>1637699.4</v>
      </c>
      <c r="H44" s="68">
        <v>1577255.9</v>
      </c>
      <c r="I44" s="68">
        <v>1611279.4</v>
      </c>
      <c r="J44" s="68">
        <v>1648755.8</v>
      </c>
      <c r="K44" s="68">
        <v>1624358.7</v>
      </c>
      <c r="L44" s="68">
        <v>1612751.3</v>
      </c>
      <c r="M44" s="68">
        <v>1627405.6</v>
      </c>
      <c r="N44" s="68">
        <v>1655355</v>
      </c>
      <c r="O44" s="68">
        <v>1695786.8</v>
      </c>
      <c r="P44" s="68">
        <v>1736592.8</v>
      </c>
      <c r="Q44" s="68">
        <v>1771391.2</v>
      </c>
      <c r="R44" s="68">
        <v>1796648.5</v>
      </c>
      <c r="S44" s="68">
        <v>1661239.8</v>
      </c>
      <c r="T44" s="68">
        <v>1822344.5</v>
      </c>
      <c r="U44" s="68">
        <v>1946479.1</v>
      </c>
    </row>
    <row r="45" spans="2:21" ht="18" x14ac:dyDescent="0.25">
      <c r="B45" s="19"/>
    </row>
    <row r="46" spans="2:21" x14ac:dyDescent="0.2">
      <c r="B46" s="20" t="s">
        <v>76</v>
      </c>
    </row>
    <row r="47" spans="2:21" x14ac:dyDescent="0.2">
      <c r="B47" s="20" t="s">
        <v>175</v>
      </c>
    </row>
    <row r="51" spans="2:21" ht="15.75" x14ac:dyDescent="0.25">
      <c r="B51" s="24" t="s">
        <v>136</v>
      </c>
    </row>
    <row r="52" spans="2:21" ht="15.75" x14ac:dyDescent="0.25">
      <c r="B52" s="24" t="s">
        <v>138</v>
      </c>
    </row>
    <row r="54" spans="2:21" x14ac:dyDescent="0.2">
      <c r="B54" s="2" t="str">
        <f t="shared" ref="B54:U54" si="0">B5</f>
        <v>Attività/Passività</v>
      </c>
      <c r="C54" s="2" t="str">
        <f t="shared" si="0"/>
        <v>Assets/Liabilities</v>
      </c>
      <c r="D54" s="3" t="str">
        <f t="shared" si="0"/>
        <v>2005</v>
      </c>
      <c r="E54" s="3" t="str">
        <f t="shared" si="0"/>
        <v>2006</v>
      </c>
      <c r="F54" s="3" t="str">
        <f t="shared" si="0"/>
        <v>2007</v>
      </c>
      <c r="G54" s="3" t="str">
        <f t="shared" si="0"/>
        <v>2008</v>
      </c>
      <c r="H54" s="3" t="str">
        <f t="shared" si="0"/>
        <v>2009</v>
      </c>
      <c r="I54" s="3" t="str">
        <f t="shared" si="0"/>
        <v>2010</v>
      </c>
      <c r="J54" s="3" t="str">
        <f t="shared" si="0"/>
        <v>2011</v>
      </c>
      <c r="K54" s="3" t="str">
        <f t="shared" si="0"/>
        <v>2012</v>
      </c>
      <c r="L54" s="3" t="str">
        <f t="shared" si="0"/>
        <v>2013</v>
      </c>
      <c r="M54" s="3" t="str">
        <f t="shared" si="0"/>
        <v>2014</v>
      </c>
      <c r="N54" s="3" t="str">
        <f t="shared" si="0"/>
        <v>2015</v>
      </c>
      <c r="O54" s="3" t="str">
        <f t="shared" si="0"/>
        <v>2016</v>
      </c>
      <c r="P54" s="3" t="str">
        <f t="shared" si="0"/>
        <v>2017</v>
      </c>
      <c r="Q54" s="3" t="str">
        <f t="shared" si="0"/>
        <v>2018</v>
      </c>
      <c r="R54" s="3" t="str">
        <f t="shared" si="0"/>
        <v>2019</v>
      </c>
      <c r="S54" s="3" t="str">
        <f t="shared" si="0"/>
        <v>2020</v>
      </c>
      <c r="T54" s="3" t="str">
        <f t="shared" si="0"/>
        <v>2021</v>
      </c>
      <c r="U54" s="3" t="str">
        <f t="shared" si="0"/>
        <v>2022</v>
      </c>
    </row>
    <row r="55" spans="2:21" x14ac:dyDescent="0.2">
      <c r="B55" s="4" t="s">
        <v>13</v>
      </c>
      <c r="C55" s="4" t="s">
        <v>53</v>
      </c>
      <c r="D55" s="10">
        <f t="shared" ref="D55:S70" si="1">D6/D$31</f>
        <v>4.25863023904402E-2</v>
      </c>
      <c r="E55" s="10">
        <f t="shared" si="1"/>
        <v>4.0855891280577053E-2</v>
      </c>
      <c r="F55" s="10">
        <f t="shared" si="1"/>
        <v>4.0121818191481459E-2</v>
      </c>
      <c r="G55" s="10">
        <f t="shared" si="1"/>
        <v>3.8920910978823484E-2</v>
      </c>
      <c r="H55" s="10">
        <f t="shared" si="1"/>
        <v>3.8418201822216703E-2</v>
      </c>
      <c r="I55" s="10">
        <f t="shared" si="1"/>
        <v>3.6713851025158215E-2</v>
      </c>
      <c r="J55" s="10">
        <f t="shared" si="1"/>
        <v>3.5751304055956272E-2</v>
      </c>
      <c r="K55" s="10">
        <f t="shared" si="1"/>
        <v>3.4142936738929944E-2</v>
      </c>
      <c r="L55" s="10">
        <f t="shared" si="1"/>
        <v>3.2366970012887838E-2</v>
      </c>
      <c r="M55" s="10">
        <f t="shared" si="1"/>
        <v>3.0969451664212392E-2</v>
      </c>
      <c r="N55" s="10">
        <f t="shared" si="1"/>
        <v>3.0461164167228542E-2</v>
      </c>
      <c r="O55" s="10">
        <f t="shared" si="1"/>
        <v>2.9852797673565759E-2</v>
      </c>
      <c r="P55" s="10">
        <f t="shared" si="1"/>
        <v>2.9689190744406072E-2</v>
      </c>
      <c r="Q55" s="10">
        <f t="shared" si="1"/>
        <v>2.9071190876847782E-2</v>
      </c>
      <c r="R55" s="10">
        <f t="shared" si="1"/>
        <v>2.8575799451735624E-2</v>
      </c>
      <c r="S55" s="10">
        <f t="shared" si="1"/>
        <v>2.7980973943497738E-2</v>
      </c>
      <c r="T55" s="10">
        <f t="shared" ref="T55:U69" si="2">T6/T$31</f>
        <v>2.6628997839233604E-2</v>
      </c>
      <c r="U55" s="10">
        <f t="shared" si="2"/>
        <v>2.480644167185183E-2</v>
      </c>
    </row>
    <row r="56" spans="2:21" x14ac:dyDescent="0.2">
      <c r="B56" s="4" t="s">
        <v>39</v>
      </c>
      <c r="C56" s="4" t="s">
        <v>54</v>
      </c>
      <c r="D56" s="10">
        <f t="shared" si="1"/>
        <v>0.20059802509260985</v>
      </c>
      <c r="E56" s="10">
        <f t="shared" si="1"/>
        <v>0.20120371551991234</v>
      </c>
      <c r="F56" s="10">
        <f t="shared" si="1"/>
        <v>0.20518718134103686</v>
      </c>
      <c r="G56" s="10">
        <f t="shared" si="1"/>
        <v>0.2083814814842162</v>
      </c>
      <c r="H56" s="10">
        <f t="shared" si="1"/>
        <v>0.20968717326376773</v>
      </c>
      <c r="I56" s="10">
        <f t="shared" si="1"/>
        <v>0.20972472890784594</v>
      </c>
      <c r="J56" s="10">
        <f t="shared" si="1"/>
        <v>0.21418581836589248</v>
      </c>
      <c r="K56" s="10">
        <f t="shared" si="1"/>
        <v>0.21029515391494535</v>
      </c>
      <c r="L56" s="10">
        <f t="shared" si="1"/>
        <v>0.20625684224699978</v>
      </c>
      <c r="M56" s="10">
        <f t="shared" si="1"/>
        <v>0.19940581317494274</v>
      </c>
      <c r="N56" s="10">
        <f t="shared" si="1"/>
        <v>0.1982447065834384</v>
      </c>
      <c r="O56" s="10">
        <f t="shared" si="1"/>
        <v>0.19493578859404914</v>
      </c>
      <c r="P56" s="10">
        <f t="shared" si="1"/>
        <v>0.19303297224605345</v>
      </c>
      <c r="Q56" s="10">
        <f t="shared" si="1"/>
        <v>0.19025629808782643</v>
      </c>
      <c r="R56" s="10">
        <f t="shared" si="1"/>
        <v>0.1872792370459237</v>
      </c>
      <c r="S56" s="10">
        <f t="shared" si="1"/>
        <v>0.18356082965381704</v>
      </c>
      <c r="T56" s="10">
        <f t="shared" si="2"/>
        <v>0.1809917653120324</v>
      </c>
      <c r="U56" s="10">
        <f t="shared" si="2"/>
        <v>0.18310626753354536</v>
      </c>
    </row>
    <row r="57" spans="2:21" x14ac:dyDescent="0.2">
      <c r="B57" s="4" t="s">
        <v>38</v>
      </c>
      <c r="C57" s="4" t="s">
        <v>55</v>
      </c>
      <c r="D57" s="10">
        <f t="shared" si="1"/>
        <v>0.33298596238748984</v>
      </c>
      <c r="E57" s="10">
        <f t="shared" si="1"/>
        <v>0.34034151210835689</v>
      </c>
      <c r="F57" s="10">
        <f t="shared" si="1"/>
        <v>0.34660970220373011</v>
      </c>
      <c r="G57" s="10">
        <f t="shared" si="1"/>
        <v>0.35117360887035054</v>
      </c>
      <c r="H57" s="10">
        <f t="shared" si="1"/>
        <v>0.35448920877460283</v>
      </c>
      <c r="I57" s="10">
        <f t="shared" si="1"/>
        <v>0.36142552990410115</v>
      </c>
      <c r="J57" s="10">
        <f t="shared" si="1"/>
        <v>0.37059729443515083</v>
      </c>
      <c r="K57" s="10">
        <f t="shared" si="1"/>
        <v>0.36469200974867333</v>
      </c>
      <c r="L57" s="10">
        <f t="shared" si="1"/>
        <v>0.35736486548023522</v>
      </c>
      <c r="M57" s="10">
        <f t="shared" si="1"/>
        <v>0.35293512278137618</v>
      </c>
      <c r="N57" s="10">
        <f t="shared" si="1"/>
        <v>0.35413039420843667</v>
      </c>
      <c r="O57" s="10">
        <f t="shared" si="1"/>
        <v>0.34985105889408208</v>
      </c>
      <c r="P57" s="10">
        <f t="shared" si="1"/>
        <v>0.34874566053688222</v>
      </c>
      <c r="Q57" s="10">
        <f t="shared" si="1"/>
        <v>0.34925708968786523</v>
      </c>
      <c r="R57" s="10">
        <f t="shared" si="1"/>
        <v>0.34276515064692764</v>
      </c>
      <c r="S57" s="10">
        <f t="shared" si="1"/>
        <v>0.33697475411717936</v>
      </c>
      <c r="T57" s="10">
        <f t="shared" si="2"/>
        <v>0.33727429359225491</v>
      </c>
      <c r="U57" s="10">
        <f t="shared" si="2"/>
        <v>0.34233630951889849</v>
      </c>
    </row>
    <row r="58" spans="2:21" x14ac:dyDescent="0.2">
      <c r="B58" s="4" t="s">
        <v>118</v>
      </c>
      <c r="C58" s="4" t="s">
        <v>96</v>
      </c>
      <c r="D58" s="10">
        <f t="shared" si="1"/>
        <v>0</v>
      </c>
      <c r="E58" s="10">
        <f t="shared" si="1"/>
        <v>0</v>
      </c>
      <c r="F58" s="10">
        <f t="shared" si="1"/>
        <v>0</v>
      </c>
      <c r="G58" s="10">
        <f t="shared" si="1"/>
        <v>0</v>
      </c>
      <c r="H58" s="10">
        <f t="shared" si="1"/>
        <v>0</v>
      </c>
      <c r="I58" s="10">
        <f t="shared" si="1"/>
        <v>0</v>
      </c>
      <c r="J58" s="10">
        <f t="shared" si="1"/>
        <v>0</v>
      </c>
      <c r="K58" s="10">
        <f t="shared" si="1"/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0">
        <f t="shared" si="1"/>
        <v>0</v>
      </c>
      <c r="R58" s="10">
        <f t="shared" si="1"/>
        <v>0</v>
      </c>
      <c r="S58" s="10">
        <f t="shared" si="1"/>
        <v>0</v>
      </c>
      <c r="T58" s="10">
        <f t="shared" si="2"/>
        <v>0</v>
      </c>
      <c r="U58" s="10">
        <f t="shared" si="2"/>
        <v>0</v>
      </c>
    </row>
    <row r="59" spans="2:21" x14ac:dyDescent="0.2">
      <c r="B59" s="58" t="s">
        <v>122</v>
      </c>
      <c r="C59" s="4" t="s">
        <v>130</v>
      </c>
      <c r="D59" s="10">
        <f t="shared" si="1"/>
        <v>4.8415003452364408E-2</v>
      </c>
      <c r="E59" s="10">
        <f t="shared" si="1"/>
        <v>4.7888207967077767E-2</v>
      </c>
      <c r="F59" s="10">
        <f t="shared" si="1"/>
        <v>4.7885844898166857E-2</v>
      </c>
      <c r="G59" s="10">
        <f t="shared" si="1"/>
        <v>4.8613279296458894E-2</v>
      </c>
      <c r="H59" s="10">
        <f t="shared" si="1"/>
        <v>4.9903935475779412E-2</v>
      </c>
      <c r="I59" s="10">
        <f t="shared" si="1"/>
        <v>4.9563688881079822E-2</v>
      </c>
      <c r="J59" s="10">
        <f t="shared" si="1"/>
        <v>5.0349557751829171E-2</v>
      </c>
      <c r="K59" s="10">
        <f t="shared" si="1"/>
        <v>4.9707634083193737E-2</v>
      </c>
      <c r="L59" s="10">
        <f t="shared" si="1"/>
        <v>4.7474570880382982E-2</v>
      </c>
      <c r="M59" s="10">
        <f t="shared" si="1"/>
        <v>4.5291029485726539E-2</v>
      </c>
      <c r="N59" s="10">
        <f t="shared" si="1"/>
        <v>4.4500106369859821E-2</v>
      </c>
      <c r="O59" s="10">
        <f t="shared" si="1"/>
        <v>4.4397113765278745E-2</v>
      </c>
      <c r="P59" s="10">
        <f t="shared" si="1"/>
        <v>4.5199857001465005E-2</v>
      </c>
      <c r="Q59" s="10">
        <f t="shared" si="1"/>
        <v>4.5490674174671411E-2</v>
      </c>
      <c r="R59" s="10">
        <f t="shared" si="1"/>
        <v>4.6132696210130698E-2</v>
      </c>
      <c r="S59" s="10">
        <f t="shared" si="1"/>
        <v>4.665371419552572E-2</v>
      </c>
      <c r="T59" s="10">
        <f t="shared" si="2"/>
        <v>4.616988737337975E-2</v>
      </c>
      <c r="U59" s="10">
        <f t="shared" si="2"/>
        <v>4.490173910152695E-2</v>
      </c>
    </row>
    <row r="60" spans="2:21" x14ac:dyDescent="0.2">
      <c r="B60" s="58" t="s">
        <v>123</v>
      </c>
      <c r="C60" s="6" t="s">
        <v>57</v>
      </c>
      <c r="D60" s="10">
        <f t="shared" si="1"/>
        <v>4.8733123772363093E-3</v>
      </c>
      <c r="E60" s="10">
        <f t="shared" si="1"/>
        <v>4.8588407514829719E-3</v>
      </c>
      <c r="F60" s="10">
        <f t="shared" si="1"/>
        <v>5.2418516550019039E-3</v>
      </c>
      <c r="G60" s="10">
        <f t="shared" si="1"/>
        <v>5.5246719502831075E-3</v>
      </c>
      <c r="H60" s="10">
        <f t="shared" si="1"/>
        <v>5.4820899283791339E-3</v>
      </c>
      <c r="I60" s="10">
        <f t="shared" si="1"/>
        <v>5.6010147352080625E-3</v>
      </c>
      <c r="J60" s="10">
        <f t="shared" si="1"/>
        <v>5.6679807880167001E-3</v>
      </c>
      <c r="K60" s="10">
        <f t="shared" si="1"/>
        <v>5.9113796918209551E-3</v>
      </c>
      <c r="L60" s="10">
        <f t="shared" si="1"/>
        <v>5.6831187196430908E-3</v>
      </c>
      <c r="M60" s="10">
        <f t="shared" si="1"/>
        <v>5.3669999121018115E-3</v>
      </c>
      <c r="N60" s="10">
        <f t="shared" si="1"/>
        <v>5.0068850269663328E-3</v>
      </c>
      <c r="O60" s="10">
        <f t="shared" si="1"/>
        <v>5.0605220311241532E-3</v>
      </c>
      <c r="P60" s="10">
        <f t="shared" si="1"/>
        <v>4.7719028812475599E-3</v>
      </c>
      <c r="Q60" s="10">
        <f t="shared" si="1"/>
        <v>4.3768655116178737E-3</v>
      </c>
      <c r="R60" s="10">
        <f t="shared" si="1"/>
        <v>4.3827365056863174E-3</v>
      </c>
      <c r="S60" s="10">
        <f t="shared" si="1"/>
        <v>4.4022791346100707E-3</v>
      </c>
      <c r="T60" s="10">
        <f t="shared" si="2"/>
        <v>4.4851834041831169E-3</v>
      </c>
      <c r="U60" s="10">
        <f t="shared" si="2"/>
        <v>4.7029487477097433E-3</v>
      </c>
    </row>
    <row r="61" spans="2:21" x14ac:dyDescent="0.2">
      <c r="B61" s="58" t="s">
        <v>124</v>
      </c>
      <c r="C61" s="6" t="s">
        <v>58</v>
      </c>
      <c r="D61" s="10">
        <f t="shared" si="1"/>
        <v>2.671214585595316E-3</v>
      </c>
      <c r="E61" s="10">
        <f t="shared" si="1"/>
        <v>2.703907109676806E-3</v>
      </c>
      <c r="F61" s="10">
        <f t="shared" si="1"/>
        <v>2.8011653165721673E-3</v>
      </c>
      <c r="G61" s="10">
        <f t="shared" si="1"/>
        <v>2.8762514945687751E-3</v>
      </c>
      <c r="H61" s="10">
        <f t="shared" si="1"/>
        <v>3.1486882579656399E-3</v>
      </c>
      <c r="I61" s="10">
        <f t="shared" si="1"/>
        <v>2.9146402713592975E-3</v>
      </c>
      <c r="J61" s="10">
        <f t="shared" si="1"/>
        <v>2.7555680361384784E-3</v>
      </c>
      <c r="K61" s="10">
        <f t="shared" si="1"/>
        <v>2.6286256749511508E-3</v>
      </c>
      <c r="L61" s="10">
        <f t="shared" si="1"/>
        <v>2.3663098462792993E-3</v>
      </c>
      <c r="M61" s="10">
        <f t="shared" si="1"/>
        <v>2.1053019071563895E-3</v>
      </c>
      <c r="N61" s="10">
        <f t="shared" si="1"/>
        <v>2.0314412342196859E-3</v>
      </c>
      <c r="O61" s="10">
        <f t="shared" si="1"/>
        <v>2.269251420129622E-3</v>
      </c>
      <c r="P61" s="10">
        <f t="shared" si="1"/>
        <v>2.1779765434787627E-3</v>
      </c>
      <c r="Q61" s="10">
        <f t="shared" si="1"/>
        <v>2.0175248097756794E-3</v>
      </c>
      <c r="R61" s="10">
        <f t="shared" si="1"/>
        <v>1.9623407698206165E-3</v>
      </c>
      <c r="S61" s="10">
        <f t="shared" si="1"/>
        <v>2.1579527091270265E-3</v>
      </c>
      <c r="T61" s="10">
        <f t="shared" si="2"/>
        <v>2.1524940005818562E-3</v>
      </c>
      <c r="U61" s="10">
        <f t="shared" si="2"/>
        <v>2.3285654916703744E-3</v>
      </c>
    </row>
    <row r="62" spans="2:21" x14ac:dyDescent="0.2">
      <c r="B62" s="58" t="s">
        <v>120</v>
      </c>
      <c r="C62" s="6" t="s">
        <v>129</v>
      </c>
      <c r="D62" s="10">
        <f t="shared" si="1"/>
        <v>4.0870476489532785E-2</v>
      </c>
      <c r="E62" s="10">
        <f t="shared" si="1"/>
        <v>4.032546010591799E-2</v>
      </c>
      <c r="F62" s="10">
        <f t="shared" si="1"/>
        <v>3.9842827926592786E-2</v>
      </c>
      <c r="G62" s="10">
        <f t="shared" si="1"/>
        <v>4.0212355851607005E-2</v>
      </c>
      <c r="H62" s="10">
        <f t="shared" si="1"/>
        <v>4.1273157289434634E-2</v>
      </c>
      <c r="I62" s="10">
        <f t="shared" si="1"/>
        <v>4.104803387451246E-2</v>
      </c>
      <c r="J62" s="10">
        <f t="shared" si="1"/>
        <v>4.1926008927673994E-2</v>
      </c>
      <c r="K62" s="10">
        <f t="shared" si="1"/>
        <v>4.1167628716421628E-2</v>
      </c>
      <c r="L62" s="10">
        <f t="shared" si="1"/>
        <v>3.94251423144606E-2</v>
      </c>
      <c r="M62" s="10">
        <f t="shared" si="1"/>
        <v>3.7818727666468335E-2</v>
      </c>
      <c r="N62" s="10">
        <f t="shared" si="1"/>
        <v>3.7461780108673799E-2</v>
      </c>
      <c r="O62" s="10">
        <f t="shared" si="1"/>
        <v>3.706734031402497E-2</v>
      </c>
      <c r="P62" s="10">
        <f t="shared" si="1"/>
        <v>3.8249977576738682E-2</v>
      </c>
      <c r="Q62" s="10">
        <f t="shared" si="1"/>
        <v>3.9096283853277861E-2</v>
      </c>
      <c r="R62" s="10">
        <f t="shared" si="1"/>
        <v>3.9787618934623757E-2</v>
      </c>
      <c r="S62" s="10">
        <f t="shared" si="1"/>
        <v>4.0093482351788626E-2</v>
      </c>
      <c r="T62" s="10">
        <f t="shared" si="2"/>
        <v>3.9532209968614777E-2</v>
      </c>
      <c r="U62" s="10">
        <f t="shared" si="2"/>
        <v>3.7870224862146834E-2</v>
      </c>
    </row>
    <row r="63" spans="2:21" x14ac:dyDescent="0.2">
      <c r="B63" s="4" t="s">
        <v>14</v>
      </c>
      <c r="C63" s="4" t="s">
        <v>59</v>
      </c>
      <c r="D63" s="10">
        <f t="shared" si="1"/>
        <v>0</v>
      </c>
      <c r="E63" s="10">
        <f t="shared" si="1"/>
        <v>0</v>
      </c>
      <c r="F63" s="10">
        <f t="shared" si="1"/>
        <v>0</v>
      </c>
      <c r="G63" s="10">
        <f t="shared" si="1"/>
        <v>0</v>
      </c>
      <c r="H63" s="10">
        <f t="shared" si="1"/>
        <v>0</v>
      </c>
      <c r="I63" s="10">
        <f t="shared" si="1"/>
        <v>0</v>
      </c>
      <c r="J63" s="10">
        <f t="shared" si="1"/>
        <v>0</v>
      </c>
      <c r="K63" s="10">
        <f t="shared" si="1"/>
        <v>0</v>
      </c>
      <c r="L63" s="10">
        <f t="shared" si="1"/>
        <v>0</v>
      </c>
      <c r="M63" s="10">
        <f t="shared" si="1"/>
        <v>0</v>
      </c>
      <c r="N63" s="10">
        <f t="shared" si="1"/>
        <v>0</v>
      </c>
      <c r="O63" s="10">
        <f t="shared" si="1"/>
        <v>0</v>
      </c>
      <c r="P63" s="10">
        <f t="shared" si="1"/>
        <v>0</v>
      </c>
      <c r="Q63" s="10">
        <f t="shared" si="1"/>
        <v>0</v>
      </c>
      <c r="R63" s="10">
        <f t="shared" si="1"/>
        <v>0</v>
      </c>
      <c r="S63" s="10">
        <f t="shared" si="1"/>
        <v>0</v>
      </c>
      <c r="T63" s="10">
        <f t="shared" si="2"/>
        <v>0</v>
      </c>
      <c r="U63" s="10">
        <f t="shared" si="2"/>
        <v>0</v>
      </c>
    </row>
    <row r="64" spans="2:21" x14ac:dyDescent="0.2">
      <c r="B64" s="4" t="s">
        <v>43</v>
      </c>
      <c r="C64" s="4" t="s">
        <v>60</v>
      </c>
      <c r="D64" s="10">
        <f t="shared" si="1"/>
        <v>3.2244625039389525E-2</v>
      </c>
      <c r="E64" s="10">
        <f t="shared" si="1"/>
        <v>3.2870166353779401E-2</v>
      </c>
      <c r="F64" s="10">
        <f t="shared" si="1"/>
        <v>3.3264104978545206E-2</v>
      </c>
      <c r="G64" s="10">
        <f t="shared" si="1"/>
        <v>3.2952504534043567E-2</v>
      </c>
      <c r="H64" s="10">
        <f t="shared" si="1"/>
        <v>3.165868202684672E-2</v>
      </c>
      <c r="I64" s="10">
        <f t="shared" si="1"/>
        <v>3.1967282621131118E-2</v>
      </c>
      <c r="J64" s="10">
        <f t="shared" si="1"/>
        <v>3.0949022933439301E-2</v>
      </c>
      <c r="K64" s="10">
        <f t="shared" si="1"/>
        <v>2.9978980493199251E-2</v>
      </c>
      <c r="L64" s="10">
        <f t="shared" si="1"/>
        <v>2.9801591253114466E-2</v>
      </c>
      <c r="M64" s="10">
        <f t="shared" si="1"/>
        <v>2.8544929185537724E-2</v>
      </c>
      <c r="N64" s="10">
        <f t="shared" si="1"/>
        <v>2.8876210629609444E-2</v>
      </c>
      <c r="O64" s="10">
        <f t="shared" si="1"/>
        <v>2.9618171831737559E-2</v>
      </c>
      <c r="P64" s="10">
        <f t="shared" si="1"/>
        <v>2.9409991567416874E-2</v>
      </c>
      <c r="Q64" s="10">
        <f t="shared" si="1"/>
        <v>2.9838218061562879E-2</v>
      </c>
      <c r="R64" s="10">
        <f t="shared" si="1"/>
        <v>2.9750743490106479E-2</v>
      </c>
      <c r="S64" s="10">
        <f t="shared" si="1"/>
        <v>2.9590039516005456E-2</v>
      </c>
      <c r="T64" s="10">
        <f t="shared" si="2"/>
        <v>2.9221207796096507E-2</v>
      </c>
      <c r="U64" s="10">
        <f t="shared" si="2"/>
        <v>2.9655369227046941E-2</v>
      </c>
    </row>
    <row r="65" spans="2:21" x14ac:dyDescent="0.2">
      <c r="B65" s="59" t="s">
        <v>127</v>
      </c>
      <c r="C65" s="7" t="s">
        <v>117</v>
      </c>
      <c r="D65" s="10">
        <f t="shared" si="1"/>
        <v>2.6873419576827245E-2</v>
      </c>
      <c r="E65" s="10">
        <f t="shared" si="1"/>
        <v>2.7715408840960847E-2</v>
      </c>
      <c r="F65" s="10">
        <f t="shared" si="1"/>
        <v>2.8130168819144038E-2</v>
      </c>
      <c r="G65" s="10">
        <f t="shared" si="1"/>
        <v>2.799858163996204E-2</v>
      </c>
      <c r="H65" s="10">
        <f t="shared" si="1"/>
        <v>2.6835018321193786E-2</v>
      </c>
      <c r="I65" s="10">
        <f t="shared" si="1"/>
        <v>2.6878415534675876E-2</v>
      </c>
      <c r="J65" s="10">
        <f t="shared" si="1"/>
        <v>2.6024917518456706E-2</v>
      </c>
      <c r="K65" s="10">
        <f t="shared" si="1"/>
        <v>2.5349146660221557E-2</v>
      </c>
      <c r="L65" s="10">
        <f t="shared" si="1"/>
        <v>2.5412892198466007E-2</v>
      </c>
      <c r="M65" s="10">
        <f t="shared" si="1"/>
        <v>2.4295787056139197E-2</v>
      </c>
      <c r="N65" s="10">
        <f t="shared" si="1"/>
        <v>2.4577669776915518E-2</v>
      </c>
      <c r="O65" s="10">
        <f t="shared" si="1"/>
        <v>2.4443351277932068E-2</v>
      </c>
      <c r="P65" s="10">
        <f t="shared" si="1"/>
        <v>2.4258989714929093E-2</v>
      </c>
      <c r="Q65" s="10">
        <f t="shared" si="1"/>
        <v>2.4615573361116777E-2</v>
      </c>
      <c r="R65" s="10">
        <f t="shared" si="1"/>
        <v>2.453997042166977E-2</v>
      </c>
      <c r="S65" s="10">
        <f t="shared" si="1"/>
        <v>2.4225137703518598E-2</v>
      </c>
      <c r="T65" s="10">
        <f t="shared" si="2"/>
        <v>2.3665048452804135E-2</v>
      </c>
      <c r="U65" s="10">
        <f t="shared" si="2"/>
        <v>2.4079902836857757E-2</v>
      </c>
    </row>
    <row r="66" spans="2:21" x14ac:dyDescent="0.2">
      <c r="B66" s="58" t="s">
        <v>171</v>
      </c>
      <c r="C66" s="7" t="s">
        <v>170</v>
      </c>
      <c r="D66" s="10">
        <f t="shared" si="1"/>
        <v>5.3712054625622823E-3</v>
      </c>
      <c r="E66" s="10">
        <f t="shared" si="1"/>
        <v>5.1547575128185578E-3</v>
      </c>
      <c r="F66" s="10">
        <f t="shared" si="1"/>
        <v>5.1339361594011689E-3</v>
      </c>
      <c r="G66" s="10">
        <f t="shared" si="1"/>
        <v>4.9539228940815279E-3</v>
      </c>
      <c r="H66" s="10">
        <f t="shared" si="1"/>
        <v>4.823663705652936E-3</v>
      </c>
      <c r="I66" s="10">
        <f t="shared" si="1"/>
        <v>5.0888670864552444E-3</v>
      </c>
      <c r="J66" s="10">
        <f t="shared" si="1"/>
        <v>4.924105414982595E-3</v>
      </c>
      <c r="K66" s="10">
        <f t="shared" si="1"/>
        <v>4.6298338329776954E-3</v>
      </c>
      <c r="L66" s="10">
        <f t="shared" si="1"/>
        <v>4.3886990546484605E-3</v>
      </c>
      <c r="M66" s="10">
        <f t="shared" si="1"/>
        <v>4.2491421293985284E-3</v>
      </c>
      <c r="N66" s="10">
        <f t="shared" si="1"/>
        <v>4.2985408526939268E-3</v>
      </c>
      <c r="O66" s="10">
        <f t="shared" si="1"/>
        <v>4.3296703028969279E-3</v>
      </c>
      <c r="P66" s="10">
        <f t="shared" si="1"/>
        <v>4.3602884779045626E-3</v>
      </c>
      <c r="Q66" s="10">
        <f t="shared" si="1"/>
        <v>4.4539458930021904E-3</v>
      </c>
      <c r="R66" s="10">
        <f t="shared" si="1"/>
        <v>4.4799905598078612E-3</v>
      </c>
      <c r="S66" s="10">
        <f t="shared" si="1"/>
        <v>4.6804399762268587E-3</v>
      </c>
      <c r="T66" s="10">
        <f t="shared" si="2"/>
        <v>4.9024325423127676E-3</v>
      </c>
      <c r="U66" s="10">
        <f t="shared" si="2"/>
        <v>4.9652595739711359E-3</v>
      </c>
    </row>
    <row r="67" spans="2:21" x14ac:dyDescent="0.2">
      <c r="B67" s="4" t="s">
        <v>15</v>
      </c>
      <c r="C67" s="4" t="s">
        <v>61</v>
      </c>
      <c r="D67" s="10">
        <f t="shared" si="1"/>
        <v>1.1040925420232673E-3</v>
      </c>
      <c r="E67" s="10">
        <f t="shared" si="1"/>
        <v>1.1502301231575316E-3</v>
      </c>
      <c r="F67" s="10">
        <f t="shared" si="1"/>
        <v>1.1245000755776529E-3</v>
      </c>
      <c r="G67" s="10">
        <f t="shared" si="1"/>
        <v>1.1491658444680636E-3</v>
      </c>
      <c r="H67" s="10">
        <f t="shared" si="1"/>
        <v>1.1651100995846147E-3</v>
      </c>
      <c r="I67" s="10">
        <f t="shared" si="1"/>
        <v>1.2094153330444145E-3</v>
      </c>
      <c r="J67" s="10">
        <f t="shared" si="1"/>
        <v>1.2290284353492125E-3</v>
      </c>
      <c r="K67" s="10">
        <f t="shared" si="1"/>
        <v>1.1765512794513857E-3</v>
      </c>
      <c r="L67" s="10">
        <f t="shared" si="1"/>
        <v>1.1916460142365531E-3</v>
      </c>
      <c r="M67" s="10">
        <f t="shared" si="1"/>
        <v>1.245496682267285E-3</v>
      </c>
      <c r="N67" s="10">
        <f t="shared" si="1"/>
        <v>1.4258981296036111E-3</v>
      </c>
      <c r="O67" s="10">
        <f t="shared" si="1"/>
        <v>1.5781773180666473E-3</v>
      </c>
      <c r="P67" s="10">
        <f t="shared" si="1"/>
        <v>1.7602925928099126E-3</v>
      </c>
      <c r="Q67" s="10">
        <f t="shared" si="1"/>
        <v>1.9204468675984841E-3</v>
      </c>
      <c r="R67" s="10">
        <f t="shared" si="1"/>
        <v>2.0707340548107079E-3</v>
      </c>
      <c r="S67" s="10">
        <f t="shared" si="1"/>
        <v>3.3705695723421519E-3</v>
      </c>
      <c r="T67" s="10">
        <f t="shared" si="2"/>
        <v>3.37146290336018E-3</v>
      </c>
      <c r="U67" s="10">
        <f t="shared" si="2"/>
        <v>5.0805465296943223E-3</v>
      </c>
    </row>
    <row r="68" spans="2:21" x14ac:dyDescent="0.2">
      <c r="B68" s="4" t="s">
        <v>16</v>
      </c>
      <c r="C68" s="4" t="s">
        <v>62</v>
      </c>
      <c r="D68" s="10">
        <f t="shared" si="1"/>
        <v>6.5908775045453102E-3</v>
      </c>
      <c r="E68" s="10">
        <f t="shared" si="1"/>
        <v>6.5230875602270214E-3</v>
      </c>
      <c r="F68" s="10">
        <f t="shared" si="1"/>
        <v>6.5640005066286535E-3</v>
      </c>
      <c r="G68" s="10">
        <f t="shared" si="1"/>
        <v>6.551296076750931E-3</v>
      </c>
      <c r="H68" s="10">
        <f t="shared" si="1"/>
        <v>6.5411740406276925E-3</v>
      </c>
      <c r="I68" s="10">
        <f t="shared" si="1"/>
        <v>6.5570903654384198E-3</v>
      </c>
      <c r="J68" s="10">
        <f t="shared" si="1"/>
        <v>6.5074963522558198E-3</v>
      </c>
      <c r="K68" s="10">
        <f t="shared" si="1"/>
        <v>6.4690558184269768E-3</v>
      </c>
      <c r="L68" s="10">
        <f t="shared" si="1"/>
        <v>6.3802687471844165E-3</v>
      </c>
      <c r="M68" s="10">
        <f t="shared" si="1"/>
        <v>6.3377954844378737E-3</v>
      </c>
      <c r="N68" s="10">
        <f t="shared" si="1"/>
        <v>6.4574877719776698E-3</v>
      </c>
      <c r="O68" s="10">
        <f t="shared" si="1"/>
        <v>6.5436059616418877E-3</v>
      </c>
      <c r="P68" s="10">
        <f t="shared" si="1"/>
        <v>6.5984030872343708E-3</v>
      </c>
      <c r="Q68" s="10">
        <f t="shared" si="1"/>
        <v>6.6166542323732296E-3</v>
      </c>
      <c r="R68" s="10">
        <f t="shared" si="1"/>
        <v>6.5952203335275456E-3</v>
      </c>
      <c r="S68" s="10">
        <f t="shared" si="1"/>
        <v>6.5872500741157814E-3</v>
      </c>
      <c r="T68" s="10">
        <f t="shared" si="2"/>
        <v>6.3186485870151453E-3</v>
      </c>
      <c r="U68" s="10">
        <f t="shared" si="2"/>
        <v>6.1037182617376031E-3</v>
      </c>
    </row>
    <row r="69" spans="2:21" x14ac:dyDescent="0.2">
      <c r="B69" s="2" t="str">
        <f t="shared" ref="B69:C80" si="3">B20</f>
        <v>Totale attività non finanziarie (a)</v>
      </c>
      <c r="C69" s="2" t="str">
        <f t="shared" si="3"/>
        <v>Non-financial assets (a)</v>
      </c>
      <c r="D69" s="11">
        <f t="shared" si="1"/>
        <v>0.66452488840886237</v>
      </c>
      <c r="E69" s="11">
        <f t="shared" si="1"/>
        <v>0.670832886906093</v>
      </c>
      <c r="F69" s="11">
        <f t="shared" si="1"/>
        <v>0.68075715219516675</v>
      </c>
      <c r="G69" s="11">
        <f t="shared" si="1"/>
        <v>0.68774224708511167</v>
      </c>
      <c r="H69" s="11">
        <f t="shared" si="1"/>
        <v>0.69186348550342569</v>
      </c>
      <c r="I69" s="11">
        <f t="shared" si="1"/>
        <v>0.69716165372369088</v>
      </c>
      <c r="J69" s="11">
        <f t="shared" si="1"/>
        <v>0.70956958730282904</v>
      </c>
      <c r="K69" s="11">
        <f t="shared" si="1"/>
        <v>0.69646232207682002</v>
      </c>
      <c r="L69" s="11">
        <f t="shared" si="1"/>
        <v>0.68083681753201242</v>
      </c>
      <c r="M69" s="11">
        <f t="shared" si="1"/>
        <v>0.66472963845850075</v>
      </c>
      <c r="N69" s="11">
        <f t="shared" si="1"/>
        <v>0.66409603008840457</v>
      </c>
      <c r="O69" s="11">
        <f t="shared" si="1"/>
        <v>0.65677671403842175</v>
      </c>
      <c r="P69" s="11">
        <f t="shared" si="1"/>
        <v>0.65443630584211154</v>
      </c>
      <c r="Q69" s="11">
        <f t="shared" si="1"/>
        <v>0.65245063390069846</v>
      </c>
      <c r="R69" s="11">
        <f t="shared" si="1"/>
        <v>0.64316958123316248</v>
      </c>
      <c r="S69" s="11">
        <f t="shared" si="1"/>
        <v>0.63471807062901486</v>
      </c>
      <c r="T69" s="11">
        <f t="shared" si="2"/>
        <v>0.62997632101059853</v>
      </c>
      <c r="U69" s="11">
        <f t="shared" si="2"/>
        <v>0.63599033684098294</v>
      </c>
    </row>
    <row r="70" spans="2:21" x14ac:dyDescent="0.2">
      <c r="B70" s="4" t="str">
        <f t="shared" si="3"/>
        <v>Oro monetario e DSP</v>
      </c>
      <c r="C70" s="4" t="str">
        <f t="shared" si="3"/>
        <v>Monetary gold and SDRs</v>
      </c>
      <c r="D70" s="10">
        <f t="shared" si="1"/>
        <v>0</v>
      </c>
      <c r="E70" s="10">
        <f t="shared" si="1"/>
        <v>0</v>
      </c>
      <c r="F70" s="10">
        <f t="shared" si="1"/>
        <v>0</v>
      </c>
      <c r="G70" s="10">
        <f t="shared" si="1"/>
        <v>0</v>
      </c>
      <c r="H70" s="10">
        <f t="shared" si="1"/>
        <v>0</v>
      </c>
      <c r="I70" s="10">
        <f t="shared" si="1"/>
        <v>0</v>
      </c>
      <c r="J70" s="10">
        <f t="shared" si="1"/>
        <v>0</v>
      </c>
      <c r="K70" s="10">
        <f t="shared" si="1"/>
        <v>0</v>
      </c>
      <c r="L70" s="10">
        <f t="shared" si="1"/>
        <v>0</v>
      </c>
      <c r="M70" s="10">
        <f t="shared" si="1"/>
        <v>0</v>
      </c>
      <c r="N70" s="10">
        <f t="shared" si="1"/>
        <v>0</v>
      </c>
      <c r="O70" s="10">
        <f t="shared" si="1"/>
        <v>0</v>
      </c>
      <c r="P70" s="10">
        <f t="shared" si="1"/>
        <v>0</v>
      </c>
      <c r="Q70" s="10">
        <f t="shared" si="1"/>
        <v>0</v>
      </c>
      <c r="R70" s="10">
        <f t="shared" si="1"/>
        <v>0</v>
      </c>
      <c r="S70" s="10">
        <f t="shared" ref="S70" si="4">S21/S$31</f>
        <v>0</v>
      </c>
      <c r="T70" s="10">
        <f t="shared" ref="T70:U70" si="5">T21/T$31</f>
        <v>0</v>
      </c>
      <c r="U70" s="10">
        <f t="shared" si="5"/>
        <v>0</v>
      </c>
    </row>
    <row r="71" spans="2:21" x14ac:dyDescent="0.2">
      <c r="B71" s="4" t="str">
        <f t="shared" si="3"/>
        <v>Biglietti e depositi</v>
      </c>
      <c r="C71" s="4" t="str">
        <f t="shared" si="3"/>
        <v>Currency and deposits</v>
      </c>
      <c r="D71" s="10">
        <f t="shared" ref="D71:S80" si="6">D22/D$31</f>
        <v>6.057983278444929E-2</v>
      </c>
      <c r="E71" s="10">
        <f t="shared" si="6"/>
        <v>6.757830712495444E-2</v>
      </c>
      <c r="F71" s="10">
        <f t="shared" si="6"/>
        <v>5.8877266322943787E-2</v>
      </c>
      <c r="G71" s="10">
        <f t="shared" si="6"/>
        <v>6.3158789529785708E-2</v>
      </c>
      <c r="H71" s="10">
        <f t="shared" si="6"/>
        <v>6.4237196552828876E-2</v>
      </c>
      <c r="I71" s="10">
        <f t="shared" si="6"/>
        <v>6.8725606467507208E-2</v>
      </c>
      <c r="J71" s="10">
        <f t="shared" si="6"/>
        <v>5.5395091124245906E-2</v>
      </c>
      <c r="K71" s="10">
        <f t="shared" si="6"/>
        <v>4.9391917231682951E-2</v>
      </c>
      <c r="L71" s="10">
        <f t="shared" si="6"/>
        <v>4.654079615791084E-2</v>
      </c>
      <c r="M71" s="10">
        <f t="shared" si="6"/>
        <v>5.1700074607094942E-2</v>
      </c>
      <c r="N71" s="10">
        <f t="shared" si="6"/>
        <v>4.7144813234569885E-2</v>
      </c>
      <c r="O71" s="10">
        <f t="shared" si="6"/>
        <v>5.1630438903592389E-2</v>
      </c>
      <c r="P71" s="10">
        <f t="shared" si="6"/>
        <v>4.4434326054868439E-2</v>
      </c>
      <c r="Q71" s="10">
        <f t="shared" si="6"/>
        <v>4.8371629271052569E-2</v>
      </c>
      <c r="R71" s="10">
        <f t="shared" si="6"/>
        <v>4.941032308635282E-2</v>
      </c>
      <c r="S71" s="10">
        <f t="shared" si="6"/>
        <v>5.9055583620129533E-2</v>
      </c>
      <c r="T71" s="10">
        <f t="shared" ref="T71:U71" si="7">T22/T$31</f>
        <v>6.3088449892894929E-2</v>
      </c>
      <c r="U71" s="10">
        <f t="shared" si="7"/>
        <v>5.4480963054424923E-2</v>
      </c>
    </row>
    <row r="72" spans="2:21" x14ac:dyDescent="0.2">
      <c r="B72" s="4" t="str">
        <f t="shared" si="3"/>
        <v>Titoli</v>
      </c>
      <c r="C72" s="4" t="str">
        <f t="shared" si="3"/>
        <v>Debt securities</v>
      </c>
      <c r="D72" s="10">
        <f t="shared" si="6"/>
        <v>1.1183336440224132E-2</v>
      </c>
      <c r="E72" s="10">
        <f t="shared" si="6"/>
        <v>1.2211163981893329E-2</v>
      </c>
      <c r="F72" s="10">
        <f t="shared" si="6"/>
        <v>1.3390737702819479E-2</v>
      </c>
      <c r="G72" s="10">
        <f t="shared" si="6"/>
        <v>1.499402286086037E-2</v>
      </c>
      <c r="H72" s="10">
        <f t="shared" si="6"/>
        <v>1.7521918296581646E-2</v>
      </c>
      <c r="I72" s="10">
        <f t="shared" si="6"/>
        <v>1.8649463182572448E-2</v>
      </c>
      <c r="J72" s="10">
        <f t="shared" si="6"/>
        <v>2.1426099207596326E-2</v>
      </c>
      <c r="K72" s="10">
        <f t="shared" si="6"/>
        <v>2.3653691387246201E-2</v>
      </c>
      <c r="L72" s="10">
        <f t="shared" si="6"/>
        <v>2.3067778631443422E-2</v>
      </c>
      <c r="M72" s="10">
        <f t="shared" si="6"/>
        <v>2.3695995218535833E-2</v>
      </c>
      <c r="N72" s="10">
        <f t="shared" si="6"/>
        <v>2.2804289097093412E-2</v>
      </c>
      <c r="O72" s="10">
        <f t="shared" si="6"/>
        <v>2.1797455460059699E-2</v>
      </c>
      <c r="P72" s="10">
        <f t="shared" si="6"/>
        <v>2.1172723994383465E-2</v>
      </c>
      <c r="Q72" s="10">
        <f t="shared" si="6"/>
        <v>2.2065649094603627E-2</v>
      </c>
      <c r="R72" s="10">
        <f t="shared" si="6"/>
        <v>2.35151183385678E-2</v>
      </c>
      <c r="S72" s="10">
        <f t="shared" si="6"/>
        <v>2.1721605508111731E-2</v>
      </c>
      <c r="T72" s="10">
        <f t="shared" ref="T72:U72" si="8">T23/T$31</f>
        <v>3.2825812903919546E-2</v>
      </c>
      <c r="U72" s="10">
        <f t="shared" si="8"/>
        <v>5.0068739847349948E-2</v>
      </c>
    </row>
    <row r="73" spans="2:21" x14ac:dyDescent="0.2">
      <c r="B73" s="4" t="str">
        <f t="shared" si="3"/>
        <v>Prestiti</v>
      </c>
      <c r="C73" s="4" t="str">
        <f t="shared" si="3"/>
        <v>Loans</v>
      </c>
      <c r="D73" s="10">
        <f t="shared" si="6"/>
        <v>7.3506601391918711E-2</v>
      </c>
      <c r="E73" s="10">
        <f t="shared" si="6"/>
        <v>5.8707643655333756E-2</v>
      </c>
      <c r="F73" s="10">
        <f t="shared" si="6"/>
        <v>5.8034251966075305E-2</v>
      </c>
      <c r="G73" s="10">
        <f t="shared" si="6"/>
        <v>6.1954756802542102E-2</v>
      </c>
      <c r="H73" s="10">
        <f t="shared" si="6"/>
        <v>5.808151999962044E-2</v>
      </c>
      <c r="I73" s="10">
        <f t="shared" si="6"/>
        <v>5.6565460778572718E-2</v>
      </c>
      <c r="J73" s="10">
        <f t="shared" si="6"/>
        <v>5.9715233929605316E-2</v>
      </c>
      <c r="K73" s="10">
        <f t="shared" si="6"/>
        <v>7.5264086069902508E-2</v>
      </c>
      <c r="L73" s="10">
        <f t="shared" si="6"/>
        <v>8.952939152816039E-2</v>
      </c>
      <c r="M73" s="10">
        <f t="shared" si="6"/>
        <v>9.6297587072929569E-2</v>
      </c>
      <c r="N73" s="10">
        <f t="shared" si="6"/>
        <v>9.6707393127475949E-2</v>
      </c>
      <c r="O73" s="10">
        <f t="shared" si="6"/>
        <v>9.4572493319036929E-2</v>
      </c>
      <c r="P73" s="10">
        <f t="shared" si="6"/>
        <v>9.7965349003864027E-2</v>
      </c>
      <c r="Q73" s="10">
        <f t="shared" si="6"/>
        <v>9.5809694395232875E-2</v>
      </c>
      <c r="R73" s="10">
        <f t="shared" si="6"/>
        <v>9.424659031662376E-2</v>
      </c>
      <c r="S73" s="10">
        <f t="shared" si="6"/>
        <v>9.3556485702629463E-2</v>
      </c>
      <c r="T73" s="10">
        <f t="shared" ref="T73:U73" si="9">T24/T$31</f>
        <v>8.558912957175123E-2</v>
      </c>
      <c r="U73" s="10">
        <f t="shared" si="9"/>
        <v>8.0004934017689017E-2</v>
      </c>
    </row>
    <row r="74" spans="2:21" x14ac:dyDescent="0.2">
      <c r="B74" s="4" t="str">
        <f t="shared" si="3"/>
        <v>Azioni e altre partecipazioni</v>
      </c>
      <c r="C74" s="4" t="str">
        <f t="shared" si="3"/>
        <v>Shares and other equity</v>
      </c>
      <c r="D74" s="10">
        <f t="shared" si="6"/>
        <v>0.10999376882613761</v>
      </c>
      <c r="E74" s="10">
        <f t="shared" si="6"/>
        <v>0.11053230447822449</v>
      </c>
      <c r="F74" s="10">
        <f t="shared" si="6"/>
        <v>0.10595679254947885</v>
      </c>
      <c r="G74" s="10">
        <f t="shared" si="6"/>
        <v>9.273950118506219E-2</v>
      </c>
      <c r="H74" s="10">
        <f t="shared" si="6"/>
        <v>9.0064345532564941E-2</v>
      </c>
      <c r="I74" s="10">
        <f t="shared" si="6"/>
        <v>8.1409023011940848E-2</v>
      </c>
      <c r="J74" s="10">
        <f t="shared" si="6"/>
        <v>7.7443936623039708E-2</v>
      </c>
      <c r="K74" s="10">
        <f t="shared" si="6"/>
        <v>7.6102952597382603E-2</v>
      </c>
      <c r="L74" s="10">
        <f t="shared" si="6"/>
        <v>8.0677473087518214E-2</v>
      </c>
      <c r="M74" s="10">
        <f t="shared" si="6"/>
        <v>8.1857095426386847E-2</v>
      </c>
      <c r="N74" s="10">
        <f t="shared" si="6"/>
        <v>8.3903439005054412E-2</v>
      </c>
      <c r="O74" s="10">
        <f t="shared" si="6"/>
        <v>8.6721328417581151E-2</v>
      </c>
      <c r="P74" s="10">
        <f t="shared" si="6"/>
        <v>9.0726323776632881E-2</v>
      </c>
      <c r="Q74" s="10">
        <f t="shared" si="6"/>
        <v>8.8762752090071687E-2</v>
      </c>
      <c r="R74" s="10">
        <f t="shared" si="6"/>
        <v>9.2552368385626457E-2</v>
      </c>
      <c r="S74" s="10">
        <f t="shared" si="6"/>
        <v>9.1373678639292771E-2</v>
      </c>
      <c r="T74" s="10">
        <f t="shared" ref="T74:U74" si="10">T25/T$31</f>
        <v>8.7085143145949284E-2</v>
      </c>
      <c r="U74" s="10">
        <f t="shared" si="10"/>
        <v>8.3651423024956789E-2</v>
      </c>
    </row>
    <row r="75" spans="2:21" x14ac:dyDescent="0.2">
      <c r="B75" s="4" t="str">
        <f t="shared" si="3"/>
        <v>Derivati</v>
      </c>
      <c r="C75" s="4" t="str">
        <f t="shared" si="3"/>
        <v>Derivatives</v>
      </c>
      <c r="D75" s="10">
        <f t="shared" si="6"/>
        <v>0</v>
      </c>
      <c r="E75" s="10">
        <f t="shared" si="6"/>
        <v>0</v>
      </c>
      <c r="F75" s="10">
        <f t="shared" si="6"/>
        <v>0</v>
      </c>
      <c r="G75" s="10">
        <f t="shared" si="6"/>
        <v>0</v>
      </c>
      <c r="H75" s="10">
        <f t="shared" si="6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  <c r="L75" s="10">
        <f t="shared" si="6"/>
        <v>0</v>
      </c>
      <c r="M75" s="10">
        <f t="shared" si="6"/>
        <v>0</v>
      </c>
      <c r="N75" s="10">
        <f t="shared" si="6"/>
        <v>0</v>
      </c>
      <c r="O75" s="10">
        <f t="shared" si="6"/>
        <v>0</v>
      </c>
      <c r="P75" s="10">
        <f t="shared" si="6"/>
        <v>0</v>
      </c>
      <c r="Q75" s="10">
        <f t="shared" si="6"/>
        <v>0</v>
      </c>
      <c r="R75" s="10">
        <f t="shared" si="6"/>
        <v>0</v>
      </c>
      <c r="S75" s="10">
        <f t="shared" si="6"/>
        <v>0</v>
      </c>
      <c r="T75" s="10">
        <f t="shared" ref="T75:U75" si="11">T26/T$31</f>
        <v>0</v>
      </c>
      <c r="U75" s="10">
        <f t="shared" si="11"/>
        <v>2.8856556031451601E-3</v>
      </c>
    </row>
    <row r="76" spans="2:21" x14ac:dyDescent="0.2">
      <c r="B76" s="4" t="str">
        <f t="shared" si="3"/>
        <v>Quote di fondi comuni</v>
      </c>
      <c r="C76" s="4" t="str">
        <f t="shared" si="3"/>
        <v>Mutual fund shares</v>
      </c>
      <c r="D76" s="10">
        <f t="shared" si="6"/>
        <v>3.3435362678509851E-3</v>
      </c>
      <c r="E76" s="10">
        <f t="shared" si="6"/>
        <v>3.2140025562071056E-3</v>
      </c>
      <c r="F76" s="10">
        <f t="shared" si="6"/>
        <v>3.1133105195362601E-3</v>
      </c>
      <c r="G76" s="10">
        <f t="shared" si="6"/>
        <v>3.0027264751282348E-3</v>
      </c>
      <c r="H76" s="10">
        <f t="shared" si="6"/>
        <v>2.9251138243958177E-3</v>
      </c>
      <c r="I76" s="10">
        <f t="shared" si="6"/>
        <v>2.8203730947607324E-3</v>
      </c>
      <c r="J76" s="10">
        <f t="shared" si="6"/>
        <v>2.747927216515034E-3</v>
      </c>
      <c r="K76" s="10">
        <f t="shared" si="6"/>
        <v>6.7123474473226351E-3</v>
      </c>
      <c r="L76" s="10">
        <f t="shared" si="6"/>
        <v>7.4518633127049708E-3</v>
      </c>
      <c r="M76" s="10">
        <f t="shared" si="6"/>
        <v>7.3104285636372262E-3</v>
      </c>
      <c r="N76" s="10">
        <f t="shared" si="6"/>
        <v>9.1793825584805394E-3</v>
      </c>
      <c r="O76" s="10">
        <f t="shared" si="6"/>
        <v>1.3221697591243474E-2</v>
      </c>
      <c r="P76" s="10">
        <f t="shared" si="6"/>
        <v>1.6562543582291672E-2</v>
      </c>
      <c r="Q76" s="10">
        <f t="shared" si="6"/>
        <v>1.7440089459304899E-2</v>
      </c>
      <c r="R76" s="10">
        <f t="shared" si="6"/>
        <v>2.0265266094038795E-2</v>
      </c>
      <c r="S76" s="10">
        <f t="shared" si="6"/>
        <v>2.2103227434603672E-2</v>
      </c>
      <c r="T76" s="10">
        <f t="shared" ref="T76:U76" si="12">T27/T$31</f>
        <v>2.5281916226488895E-2</v>
      </c>
      <c r="U76" s="10">
        <f t="shared" si="12"/>
        <v>2.3525320876709777E-2</v>
      </c>
    </row>
    <row r="77" spans="2:21" x14ac:dyDescent="0.2">
      <c r="B77" s="4" t="str">
        <f t="shared" si="3"/>
        <v>Riserve assicurative e garanzie standard</v>
      </c>
      <c r="C77" s="4" t="str">
        <f t="shared" si="3"/>
        <v>Insurance, pension and standardised guarantee schemes</v>
      </c>
      <c r="D77" s="10">
        <f t="shared" si="6"/>
        <v>1.2201700931798452E-3</v>
      </c>
      <c r="E77" s="10">
        <f t="shared" si="6"/>
        <v>1.2167392011033212E-3</v>
      </c>
      <c r="F77" s="10">
        <f t="shared" si="6"/>
        <v>1.1747624905818703E-3</v>
      </c>
      <c r="G77" s="10">
        <f t="shared" si="6"/>
        <v>1.066574430476361E-3</v>
      </c>
      <c r="H77" s="10">
        <f t="shared" si="6"/>
        <v>1.046766285539783E-3</v>
      </c>
      <c r="I77" s="10">
        <f t="shared" si="6"/>
        <v>9.6703212224729643E-4</v>
      </c>
      <c r="J77" s="10">
        <f t="shared" si="6"/>
        <v>9.6282124010112669E-4</v>
      </c>
      <c r="K77" s="10">
        <f t="shared" si="6"/>
        <v>8.6520760835729054E-4</v>
      </c>
      <c r="L77" s="10">
        <f t="shared" si="6"/>
        <v>8.3228416992426842E-4</v>
      </c>
      <c r="M77" s="10">
        <f t="shared" si="6"/>
        <v>8.0628937902842937E-4</v>
      </c>
      <c r="N77" s="10">
        <f t="shared" si="6"/>
        <v>7.9555084437917456E-4</v>
      </c>
      <c r="O77" s="10">
        <f t="shared" si="6"/>
        <v>8.1922021085274353E-4</v>
      </c>
      <c r="P77" s="10">
        <f t="shared" si="6"/>
        <v>7.4667818939259402E-4</v>
      </c>
      <c r="Q77" s="10">
        <f t="shared" si="6"/>
        <v>6.8787894410328237E-4</v>
      </c>
      <c r="R77" s="10">
        <f t="shared" si="6"/>
        <v>6.8483624152435355E-4</v>
      </c>
      <c r="S77" s="10">
        <f t="shared" si="6"/>
        <v>6.6831738584803709E-4</v>
      </c>
      <c r="T77" s="10">
        <f t="shared" ref="T77:U77" si="13">T28/T$31</f>
        <v>6.6766774967867563E-4</v>
      </c>
      <c r="U77" s="10">
        <f t="shared" si="13"/>
        <v>5.621999197699594E-4</v>
      </c>
    </row>
    <row r="78" spans="2:21" x14ac:dyDescent="0.2">
      <c r="B78" s="4" t="str">
        <f t="shared" si="3"/>
        <v>Altri conti attivi</v>
      </c>
      <c r="C78" s="4" t="str">
        <f t="shared" si="3"/>
        <v>Other accounts receivable</v>
      </c>
      <c r="D78" s="10">
        <f t="shared" si="6"/>
        <v>7.5647865787377047E-2</v>
      </c>
      <c r="E78" s="10">
        <f t="shared" si="6"/>
        <v>7.570694449689018E-2</v>
      </c>
      <c r="F78" s="10">
        <f t="shared" si="6"/>
        <v>7.8695733614618332E-2</v>
      </c>
      <c r="G78" s="10">
        <f t="shared" si="6"/>
        <v>7.5341381631033391E-2</v>
      </c>
      <c r="H78" s="10">
        <f t="shared" si="6"/>
        <v>7.4259660921284637E-2</v>
      </c>
      <c r="I78" s="10">
        <f t="shared" si="6"/>
        <v>7.3701387618707898E-2</v>
      </c>
      <c r="J78" s="10">
        <f t="shared" si="6"/>
        <v>7.2739296858771993E-2</v>
      </c>
      <c r="K78" s="10">
        <f t="shared" si="6"/>
        <v>7.1547475581285713E-2</v>
      </c>
      <c r="L78" s="10">
        <f t="shared" si="6"/>
        <v>7.1063589290628323E-2</v>
      </c>
      <c r="M78" s="10">
        <f t="shared" si="6"/>
        <v>7.3602891273886473E-2</v>
      </c>
      <c r="N78" s="10">
        <f t="shared" si="6"/>
        <v>7.5369108267367188E-2</v>
      </c>
      <c r="O78" s="10">
        <f t="shared" si="6"/>
        <v>7.4460658274465977E-2</v>
      </c>
      <c r="P78" s="10">
        <f t="shared" si="6"/>
        <v>7.395575574987108E-2</v>
      </c>
      <c r="Q78" s="10">
        <f t="shared" si="6"/>
        <v>7.4411666653737385E-2</v>
      </c>
      <c r="R78" s="10">
        <f t="shared" si="6"/>
        <v>7.615591630410358E-2</v>
      </c>
      <c r="S78" s="10">
        <f t="shared" si="6"/>
        <v>7.6803031080369941E-2</v>
      </c>
      <c r="T78" s="10">
        <f t="shared" ref="T78:U78" si="14">T29/T$31</f>
        <v>7.5485565259441584E-2</v>
      </c>
      <c r="U78" s="10">
        <f t="shared" si="14"/>
        <v>6.8830432315303308E-2</v>
      </c>
    </row>
    <row r="79" spans="2:21" x14ac:dyDescent="0.2">
      <c r="B79" s="2" t="str">
        <f t="shared" si="3"/>
        <v>Totale attività finanziarie (b)</v>
      </c>
      <c r="C79" s="2" t="str">
        <f t="shared" si="3"/>
        <v>Financial assets (b)</v>
      </c>
      <c r="D79" s="11">
        <f t="shared" si="6"/>
        <v>0.33547511159113758</v>
      </c>
      <c r="E79" s="11">
        <f t="shared" si="6"/>
        <v>0.32916711309390712</v>
      </c>
      <c r="F79" s="11">
        <f t="shared" si="6"/>
        <v>0.3192428478048332</v>
      </c>
      <c r="G79" s="11">
        <f t="shared" si="6"/>
        <v>0.31225775291488839</v>
      </c>
      <c r="H79" s="11">
        <f t="shared" si="6"/>
        <v>0.30813651449657431</v>
      </c>
      <c r="I79" s="11">
        <f t="shared" si="6"/>
        <v>0.30283834627630912</v>
      </c>
      <c r="J79" s="11">
        <f t="shared" si="6"/>
        <v>0.29043041269717101</v>
      </c>
      <c r="K79" s="11">
        <f t="shared" si="6"/>
        <v>0.30353767792317987</v>
      </c>
      <c r="L79" s="11">
        <f t="shared" si="6"/>
        <v>0.31916318246798758</v>
      </c>
      <c r="M79" s="11">
        <f t="shared" si="6"/>
        <v>0.33527036154149931</v>
      </c>
      <c r="N79" s="11">
        <f t="shared" si="6"/>
        <v>0.33590396991159549</v>
      </c>
      <c r="O79" s="11">
        <f t="shared" si="6"/>
        <v>0.34322328596157825</v>
      </c>
      <c r="P79" s="11">
        <f t="shared" si="6"/>
        <v>0.34556369415788851</v>
      </c>
      <c r="Q79" s="11">
        <f t="shared" si="6"/>
        <v>0.34754936609930159</v>
      </c>
      <c r="R79" s="11">
        <f t="shared" si="6"/>
        <v>0.35683041876683758</v>
      </c>
      <c r="S79" s="11">
        <f t="shared" si="6"/>
        <v>0.36528192937098514</v>
      </c>
      <c r="T79" s="11">
        <f t="shared" ref="T79:U79" si="15">T30/T$31</f>
        <v>0.37002367898940153</v>
      </c>
      <c r="U79" s="11">
        <f t="shared" si="15"/>
        <v>0.36400966315901701</v>
      </c>
    </row>
    <row r="80" spans="2:21" x14ac:dyDescent="0.2">
      <c r="B80" s="2" t="str">
        <f t="shared" si="3"/>
        <v>Ricchezza lorda (a+b)</v>
      </c>
      <c r="C80" s="2" t="str">
        <f t="shared" si="3"/>
        <v>Gross wealth (a+b)</v>
      </c>
      <c r="D80" s="11">
        <f t="shared" si="6"/>
        <v>1</v>
      </c>
      <c r="E80" s="11">
        <f t="shared" si="6"/>
        <v>1</v>
      </c>
      <c r="F80" s="11">
        <f t="shared" si="6"/>
        <v>1</v>
      </c>
      <c r="G80" s="11">
        <f t="shared" si="6"/>
        <v>1</v>
      </c>
      <c r="H80" s="11">
        <f t="shared" si="6"/>
        <v>1</v>
      </c>
      <c r="I80" s="11">
        <f t="shared" si="6"/>
        <v>1</v>
      </c>
      <c r="J80" s="11">
        <f t="shared" si="6"/>
        <v>1</v>
      </c>
      <c r="K80" s="11">
        <f t="shared" si="6"/>
        <v>1</v>
      </c>
      <c r="L80" s="11">
        <f t="shared" si="6"/>
        <v>1</v>
      </c>
      <c r="M80" s="11">
        <f t="shared" si="6"/>
        <v>1</v>
      </c>
      <c r="N80" s="11">
        <f t="shared" si="6"/>
        <v>1</v>
      </c>
      <c r="O80" s="11">
        <f t="shared" si="6"/>
        <v>1</v>
      </c>
      <c r="P80" s="11">
        <f t="shared" si="6"/>
        <v>1</v>
      </c>
      <c r="Q80" s="11">
        <f t="shared" si="6"/>
        <v>1</v>
      </c>
      <c r="R80" s="11">
        <f t="shared" si="6"/>
        <v>1</v>
      </c>
      <c r="S80" s="11">
        <f t="shared" si="6"/>
        <v>1</v>
      </c>
      <c r="T80" s="11">
        <f t="shared" ref="T80:U80" si="16">T31/T$31</f>
        <v>1</v>
      </c>
      <c r="U80" s="11">
        <f t="shared" si="16"/>
        <v>1</v>
      </c>
    </row>
    <row r="81" spans="2:21" ht="18" x14ac:dyDescent="0.25">
      <c r="B81" s="19"/>
    </row>
    <row r="82" spans="2:21" x14ac:dyDescent="0.2">
      <c r="B82" s="20" t="s">
        <v>76</v>
      </c>
    </row>
    <row r="83" spans="2:21" x14ac:dyDescent="0.2">
      <c r="B83" s="20" t="s">
        <v>175</v>
      </c>
    </row>
    <row r="87" spans="2:21" ht="15.75" x14ac:dyDescent="0.25">
      <c r="B87" s="24" t="s">
        <v>137</v>
      </c>
    </row>
    <row r="88" spans="2:21" ht="15.75" x14ac:dyDescent="0.25">
      <c r="B88" s="24" t="s">
        <v>139</v>
      </c>
    </row>
    <row r="90" spans="2:21" x14ac:dyDescent="0.2">
      <c r="B90" s="2" t="str">
        <f t="shared" ref="B90:U90" si="17">B5</f>
        <v>Attività/Passività</v>
      </c>
      <c r="C90" s="2" t="str">
        <f t="shared" si="17"/>
        <v>Assets/Liabilities</v>
      </c>
      <c r="D90" s="3" t="str">
        <f t="shared" si="17"/>
        <v>2005</v>
      </c>
      <c r="E90" s="3" t="str">
        <f t="shared" si="17"/>
        <v>2006</v>
      </c>
      <c r="F90" s="3" t="str">
        <f t="shared" si="17"/>
        <v>2007</v>
      </c>
      <c r="G90" s="3" t="str">
        <f t="shared" si="17"/>
        <v>2008</v>
      </c>
      <c r="H90" s="3" t="str">
        <f t="shared" si="17"/>
        <v>2009</v>
      </c>
      <c r="I90" s="3" t="str">
        <f t="shared" si="17"/>
        <v>2010</v>
      </c>
      <c r="J90" s="3" t="str">
        <f t="shared" si="17"/>
        <v>2011</v>
      </c>
      <c r="K90" s="3" t="str">
        <f t="shared" si="17"/>
        <v>2012</v>
      </c>
      <c r="L90" s="3" t="str">
        <f t="shared" si="17"/>
        <v>2013</v>
      </c>
      <c r="M90" s="3" t="str">
        <f t="shared" si="17"/>
        <v>2014</v>
      </c>
      <c r="N90" s="3" t="str">
        <f t="shared" si="17"/>
        <v>2015</v>
      </c>
      <c r="O90" s="3" t="str">
        <f t="shared" si="17"/>
        <v>2016</v>
      </c>
      <c r="P90" s="3" t="str">
        <f t="shared" si="17"/>
        <v>2017</v>
      </c>
      <c r="Q90" s="3" t="str">
        <f t="shared" si="17"/>
        <v>2018</v>
      </c>
      <c r="R90" s="3" t="str">
        <f t="shared" si="17"/>
        <v>2019</v>
      </c>
      <c r="S90" s="3" t="str">
        <f t="shared" si="17"/>
        <v>2020</v>
      </c>
      <c r="T90" s="3" t="str">
        <f t="shared" si="17"/>
        <v>2021</v>
      </c>
      <c r="U90" s="3" t="str">
        <f t="shared" si="17"/>
        <v>2022</v>
      </c>
    </row>
    <row r="91" spans="2:21" x14ac:dyDescent="0.2">
      <c r="B91" s="4" t="s">
        <v>13</v>
      </c>
      <c r="C91" s="4" t="s">
        <v>53</v>
      </c>
      <c r="D91" s="5"/>
      <c r="E91" s="10">
        <f t="shared" ref="E91:U105" si="18">(E6/D6)-1</f>
        <v>-1.9677475045806192E-3</v>
      </c>
      <c r="F91" s="10">
        <f t="shared" si="18"/>
        <v>1.3793950080632111E-2</v>
      </c>
      <c r="G91" s="10">
        <f t="shared" si="18"/>
        <v>5.7940382685401914E-3</v>
      </c>
      <c r="H91" s="10">
        <f t="shared" si="18"/>
        <v>1.3274328211732689E-2</v>
      </c>
      <c r="I91" s="10">
        <f t="shared" si="18"/>
        <v>-8.8734387320470454E-3</v>
      </c>
      <c r="J91" s="10">
        <f t="shared" si="18"/>
        <v>-5.4491062557560088E-4</v>
      </c>
      <c r="K91" s="10">
        <f t="shared" si="18"/>
        <v>-2.6651570470823227E-2</v>
      </c>
      <c r="L91" s="10">
        <f t="shared" si="18"/>
        <v>-3.9174060464838401E-2</v>
      </c>
      <c r="M91" s="10">
        <f t="shared" si="18"/>
        <v>-2.4002969279230846E-2</v>
      </c>
      <c r="N91" s="10">
        <f t="shared" si="18"/>
        <v>-2.5373767299617156E-2</v>
      </c>
      <c r="O91" s="10">
        <f t="shared" si="18"/>
        <v>-1.8778076718004022E-2</v>
      </c>
      <c r="P91" s="10">
        <f t="shared" si="18"/>
        <v>-1.9737047562538024E-3</v>
      </c>
      <c r="Q91" s="10">
        <f t="shared" si="18"/>
        <v>-2.0464487542947274E-2</v>
      </c>
      <c r="R91" s="10">
        <f t="shared" si="18"/>
        <v>-5.6798216191005224E-3</v>
      </c>
      <c r="S91" s="10">
        <f t="shared" si="18"/>
        <v>-8.4859388721111317E-3</v>
      </c>
      <c r="T91" s="10">
        <f t="shared" si="18"/>
        <v>-1.4624304427470758E-3</v>
      </c>
      <c r="U91" s="10">
        <f t="shared" si="18"/>
        <v>-2.4341753722544657E-2</v>
      </c>
    </row>
    <row r="92" spans="2:21" x14ac:dyDescent="0.2">
      <c r="B92" s="4" t="s">
        <v>39</v>
      </c>
      <c r="C92" s="4" t="s">
        <v>54</v>
      </c>
      <c r="D92" s="5"/>
      <c r="E92" s="10">
        <f t="shared" si="18"/>
        <v>4.3444042681064277E-2</v>
      </c>
      <c r="F92" s="10">
        <f t="shared" si="18"/>
        <v>5.2780926259064165E-2</v>
      </c>
      <c r="G92" s="10">
        <f t="shared" si="18"/>
        <v>5.2968942102821659E-2</v>
      </c>
      <c r="H92" s="10">
        <f t="shared" si="18"/>
        <v>3.2965333164341581E-2</v>
      </c>
      <c r="I92" s="10">
        <f t="shared" si="18"/>
        <v>3.7322943933125075E-2</v>
      </c>
      <c r="J92" s="10">
        <f t="shared" si="18"/>
        <v>4.8195782209271565E-2</v>
      </c>
      <c r="K92" s="10">
        <f t="shared" si="18"/>
        <v>6.8617440478480063E-4</v>
      </c>
      <c r="L92" s="10">
        <f t="shared" si="18"/>
        <v>-5.9170001212562884E-3</v>
      </c>
      <c r="M92" s="10">
        <f t="shared" si="18"/>
        <v>-1.3842058670787805E-2</v>
      </c>
      <c r="N92" s="10">
        <f t="shared" si="18"/>
        <v>-1.4880535479108947E-2</v>
      </c>
      <c r="O92" s="10">
        <f t="shared" si="18"/>
        <v>-1.5493286232169501E-2</v>
      </c>
      <c r="P92" s="10">
        <f t="shared" si="18"/>
        <v>-6.2695904775175171E-3</v>
      </c>
      <c r="Q92" s="10">
        <f t="shared" si="18"/>
        <v>-1.4030984247989431E-2</v>
      </c>
      <c r="R92" s="10">
        <f t="shared" si="18"/>
        <v>-4.2707257435209423E-3</v>
      </c>
      <c r="S92" s="10">
        <f t="shared" si="18"/>
        <v>-7.5130151737481388E-3</v>
      </c>
      <c r="T92" s="10">
        <f t="shared" si="18"/>
        <v>3.4549364631906165E-2</v>
      </c>
      <c r="U92" s="10">
        <f t="shared" si="18"/>
        <v>5.9576857265079219E-2</v>
      </c>
    </row>
    <row r="93" spans="2:21" x14ac:dyDescent="0.2">
      <c r="B93" s="4" t="s">
        <v>38</v>
      </c>
      <c r="C93" s="4" t="s">
        <v>55</v>
      </c>
      <c r="D93" s="5"/>
      <c r="E93" s="10">
        <f t="shared" si="18"/>
        <v>6.3282874806507072E-2</v>
      </c>
      <c r="F93" s="10">
        <f t="shared" si="18"/>
        <v>5.1355448924773173E-2</v>
      </c>
      <c r="G93" s="10">
        <f t="shared" si="18"/>
        <v>5.0480080023956209E-2</v>
      </c>
      <c r="H93" s="10">
        <f t="shared" si="18"/>
        <v>3.6225203587342492E-2</v>
      </c>
      <c r="I93" s="10">
        <f t="shared" si="18"/>
        <v>5.7430942783672112E-2</v>
      </c>
      <c r="J93" s="10">
        <f t="shared" si="18"/>
        <v>5.2409489614046123E-2</v>
      </c>
      <c r="K93" s="10">
        <f t="shared" si="18"/>
        <v>2.95939423584346E-3</v>
      </c>
      <c r="L93" s="10">
        <f t="shared" si="18"/>
        <v>-6.817287943014505E-3</v>
      </c>
      <c r="M93" s="10">
        <f t="shared" si="18"/>
        <v>7.3956087473050491E-3</v>
      </c>
      <c r="N93" s="10">
        <f t="shared" si="18"/>
        <v>-5.7549482246840311E-3</v>
      </c>
      <c r="O93" s="10">
        <f t="shared" si="18"/>
        <v>-1.0880662398982222E-2</v>
      </c>
      <c r="P93" s="10">
        <f t="shared" si="18"/>
        <v>3.5530857661614235E-4</v>
      </c>
      <c r="Q93" s="10">
        <f t="shared" si="18"/>
        <v>1.8256374191738534E-3</v>
      </c>
      <c r="R93" s="10">
        <f t="shared" si="18"/>
        <v>-7.2449252728591373E-3</v>
      </c>
      <c r="S93" s="10">
        <f t="shared" si="18"/>
        <v>-4.5140277698417774E-3</v>
      </c>
      <c r="T93" s="10">
        <f t="shared" si="18"/>
        <v>5.0166814946619231E-2</v>
      </c>
      <c r="U93" s="10">
        <f t="shared" si="18"/>
        <v>6.3060039400675283E-2</v>
      </c>
    </row>
    <row r="94" spans="2:21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x14ac:dyDescent="0.2">
      <c r="B95" s="58" t="s">
        <v>122</v>
      </c>
      <c r="C95" s="4" t="s">
        <v>130</v>
      </c>
      <c r="D95" s="5"/>
      <c r="E95" s="10">
        <f t="shared" ref="E95:U110" si="19">(E10/D10)-1</f>
        <v>2.8983566725885757E-2</v>
      </c>
      <c r="F95" s="10">
        <f t="shared" si="19"/>
        <v>3.2291491448285026E-2</v>
      </c>
      <c r="G95" s="10">
        <f t="shared" si="19"/>
        <v>5.2578341775362691E-2</v>
      </c>
      <c r="H95" s="10">
        <f t="shared" si="19"/>
        <v>5.3787106516843375E-2</v>
      </c>
      <c r="I95" s="10">
        <f t="shared" si="19"/>
        <v>3.0065955509481768E-2</v>
      </c>
      <c r="J95" s="10">
        <f t="shared" si="19"/>
        <v>4.2637583233432919E-2</v>
      </c>
      <c r="K95" s="10">
        <f t="shared" si="19"/>
        <v>6.2057137990350064E-3</v>
      </c>
      <c r="L95" s="10">
        <f t="shared" si="19"/>
        <v>-3.198630312668338E-2</v>
      </c>
      <c r="M95" s="10">
        <f t="shared" si="19"/>
        <v>-2.6876029247521416E-2</v>
      </c>
      <c r="N95" s="10">
        <f t="shared" si="19"/>
        <v>-2.641478095009886E-2</v>
      </c>
      <c r="O95" s="10">
        <f t="shared" si="19"/>
        <v>-1.0991300651228553E-3</v>
      </c>
      <c r="P95" s="10">
        <f t="shared" si="19"/>
        <v>2.1670808105554107E-2</v>
      </c>
      <c r="Q95" s="10">
        <f t="shared" si="18"/>
        <v>6.7949657785297823E-3</v>
      </c>
      <c r="R95" s="10">
        <f t="shared" si="18"/>
        <v>2.5834145385457363E-2</v>
      </c>
      <c r="S95" s="10">
        <f t="shared" si="18"/>
        <v>2.4027988208229267E-2</v>
      </c>
      <c r="T95" s="10">
        <f t="shared" si="18"/>
        <v>3.8352959162124556E-2</v>
      </c>
      <c r="U95" s="10">
        <f t="shared" si="18"/>
        <v>1.8573603174207198E-2</v>
      </c>
    </row>
    <row r="96" spans="2:21" x14ac:dyDescent="0.2">
      <c r="B96" s="58" t="s">
        <v>123</v>
      </c>
      <c r="C96" s="6" t="s">
        <v>57</v>
      </c>
      <c r="D96" s="5"/>
      <c r="E96" s="10">
        <f t="shared" si="19"/>
        <v>3.7213678541301753E-2</v>
      </c>
      <c r="F96" s="10">
        <f t="shared" si="19"/>
        <v>0.11371954080515501</v>
      </c>
      <c r="G96" s="10">
        <f t="shared" si="19"/>
        <v>9.2769172436068637E-2</v>
      </c>
      <c r="H96" s="10">
        <f t="shared" si="19"/>
        <v>1.8621088479084946E-2</v>
      </c>
      <c r="I96" s="10">
        <f t="shared" si="19"/>
        <v>5.9636152603956383E-2</v>
      </c>
      <c r="J96" s="10">
        <f t="shared" si="19"/>
        <v>3.863509185507974E-2</v>
      </c>
      <c r="K96" s="10">
        <f t="shared" si="19"/>
        <v>6.2967123664542157E-2</v>
      </c>
      <c r="L96" s="10">
        <f t="shared" si="19"/>
        <v>-2.5590699781082415E-2</v>
      </c>
      <c r="M96" s="10">
        <f t="shared" si="19"/>
        <v>-3.6699278409845548E-2</v>
      </c>
      <c r="N96" s="10">
        <f t="shared" si="19"/>
        <v>-7.5597426470588203E-2</v>
      </c>
      <c r="O96" s="10">
        <f t="shared" si="19"/>
        <v>1.1943823017648514E-2</v>
      </c>
      <c r="P96" s="10">
        <f t="shared" si="19"/>
        <v>-5.3708502720428375E-2</v>
      </c>
      <c r="Q96" s="10">
        <f t="shared" si="18"/>
        <v>-8.2455092929083151E-2</v>
      </c>
      <c r="R96" s="10">
        <f t="shared" si="18"/>
        <v>1.2914633283824806E-2</v>
      </c>
      <c r="S96" s="10">
        <f t="shared" si="18"/>
        <v>1.7107027147804654E-2</v>
      </c>
      <c r="T96" s="10">
        <f t="shared" si="18"/>
        <v>6.8993450770941767E-2</v>
      </c>
      <c r="U96" s="10">
        <f t="shared" si="18"/>
        <v>9.8191579542243446E-2</v>
      </c>
    </row>
    <row r="97" spans="2:21" x14ac:dyDescent="0.2">
      <c r="B97" s="58" t="s">
        <v>124</v>
      </c>
      <c r="C97" s="6" t="s">
        <v>58</v>
      </c>
      <c r="D97" s="5"/>
      <c r="E97" s="10">
        <f t="shared" si="19"/>
        <v>5.3035011394240605E-2</v>
      </c>
      <c r="F97" s="10">
        <f t="shared" si="19"/>
        <v>6.9475281751496754E-2</v>
      </c>
      <c r="G97" s="10">
        <f t="shared" si="19"/>
        <v>6.4620397866133938E-2</v>
      </c>
      <c r="H97" s="10">
        <f t="shared" si="19"/>
        <v>0.12376579778830976</v>
      </c>
      <c r="I97" s="10">
        <f t="shared" si="19"/>
        <v>-3.9955190440627453E-2</v>
      </c>
      <c r="J97" s="10">
        <f t="shared" si="19"/>
        <v>-2.9652000823666591E-2</v>
      </c>
      <c r="K97" s="10">
        <f t="shared" si="19"/>
        <v>-2.7752234090212657E-2</v>
      </c>
      <c r="L97" s="10">
        <f t="shared" si="19"/>
        <v>-8.7597613619828207E-2</v>
      </c>
      <c r="M97" s="10">
        <f t="shared" si="19"/>
        <v>-9.2472489500823873E-2</v>
      </c>
      <c r="N97" s="10">
        <f t="shared" si="19"/>
        <v>-4.3874293412998311E-2</v>
      </c>
      <c r="O97" s="10">
        <f t="shared" si="19"/>
        <v>0.11842548629192828</v>
      </c>
      <c r="P97" s="10">
        <f t="shared" si="19"/>
        <v>-3.6838213141245135E-2</v>
      </c>
      <c r="Q97" s="10">
        <f t="shared" si="18"/>
        <v>-7.3337883182619579E-2</v>
      </c>
      <c r="R97" s="10">
        <f t="shared" si="18"/>
        <v>-1.6110718998373574E-2</v>
      </c>
      <c r="S97" s="10">
        <f t="shared" si="18"/>
        <v>0.11353003555610997</v>
      </c>
      <c r="T97" s="10">
        <f t="shared" si="18"/>
        <v>4.6580023528093761E-2</v>
      </c>
      <c r="U97" s="10">
        <f t="shared" si="18"/>
        <v>0.13301217717114944</v>
      </c>
    </row>
    <row r="98" spans="2:21" x14ac:dyDescent="0.2">
      <c r="B98" s="58" t="s">
        <v>120</v>
      </c>
      <c r="C98" s="6" t="s">
        <v>129</v>
      </c>
      <c r="D98" s="5"/>
      <c r="E98" s="10">
        <f t="shared" si="19"/>
        <v>2.6430269467274448E-2</v>
      </c>
      <c r="F98" s="10">
        <f t="shared" si="19"/>
        <v>1.9986921625864351E-2</v>
      </c>
      <c r="G98" s="10">
        <f t="shared" si="19"/>
        <v>4.6444084374589911E-2</v>
      </c>
      <c r="H98" s="10">
        <f t="shared" si="19"/>
        <v>5.3613140039301399E-2</v>
      </c>
      <c r="I98" s="10">
        <f t="shared" si="19"/>
        <v>3.1480150211895319E-2</v>
      </c>
      <c r="J98" s="10">
        <f t="shared" si="19"/>
        <v>4.8316689492041931E-2</v>
      </c>
      <c r="K98" s="10">
        <f t="shared" si="19"/>
        <v>7.6400468630866136E-4</v>
      </c>
      <c r="L98" s="10">
        <f t="shared" si="19"/>
        <v>-2.9353786214126543E-2</v>
      </c>
      <c r="M98" s="10">
        <f t="shared" si="19"/>
        <v>-2.1522890905058989E-2</v>
      </c>
      <c r="N98" s="10">
        <f t="shared" si="19"/>
        <v>-1.8463143821433881E-2</v>
      </c>
      <c r="O98" s="10">
        <f t="shared" si="19"/>
        <v>-9.3238273372689973E-3</v>
      </c>
      <c r="P98" s="10">
        <f t="shared" si="19"/>
        <v>3.5543676736648377E-2</v>
      </c>
      <c r="Q98" s="10">
        <f t="shared" si="18"/>
        <v>2.2492231914001293E-2</v>
      </c>
      <c r="R98" s="10">
        <f t="shared" si="18"/>
        <v>2.9445019810540929E-2</v>
      </c>
      <c r="S98" s="10">
        <f t="shared" si="18"/>
        <v>2.0376079104597045E-2</v>
      </c>
      <c r="T98" s="10">
        <f t="shared" si="18"/>
        <v>3.4545816360681547E-2</v>
      </c>
      <c r="U98" s="10">
        <f t="shared" si="18"/>
        <v>3.309352308313418E-3</v>
      </c>
    </row>
    <row r="99" spans="2:21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x14ac:dyDescent="0.2">
      <c r="B100" s="4" t="s">
        <v>43</v>
      </c>
      <c r="C100" s="4" t="s">
        <v>60</v>
      </c>
      <c r="D100" s="5"/>
      <c r="E100" s="10">
        <f t="shared" si="19"/>
        <v>6.0484661854699473E-2</v>
      </c>
      <c r="F100" s="10">
        <f t="shared" si="19"/>
        <v>4.4714732904550525E-2</v>
      </c>
      <c r="G100" s="10">
        <f t="shared" si="19"/>
        <v>2.7115425895640977E-2</v>
      </c>
      <c r="H100" s="10">
        <f t="shared" si="19"/>
        <v>-1.3771825499422574E-2</v>
      </c>
      <c r="I100" s="10">
        <f t="shared" si="19"/>
        <v>4.7246932783389761E-2</v>
      </c>
      <c r="J100" s="10">
        <f t="shared" si="19"/>
        <v>-6.3291271270060623E-3</v>
      </c>
      <c r="K100" s="10">
        <f t="shared" si="19"/>
        <v>-1.2745178308634419E-2</v>
      </c>
      <c r="L100" s="10">
        <f t="shared" si="19"/>
        <v>7.5489191223689911E-3</v>
      </c>
      <c r="M100" s="10">
        <f t="shared" si="19"/>
        <v>-2.2973052830634666E-2</v>
      </c>
      <c r="N100" s="10">
        <f t="shared" si="19"/>
        <v>2.3891249451861718E-3</v>
      </c>
      <c r="O100" s="10">
        <f t="shared" si="19"/>
        <v>2.6943972140152761E-2</v>
      </c>
      <c r="P100" s="10">
        <f t="shared" si="19"/>
        <v>-3.5275108070675909E-3</v>
      </c>
      <c r="Q100" s="10">
        <f t="shared" si="18"/>
        <v>1.4924430199280136E-2</v>
      </c>
      <c r="R100" s="10">
        <f t="shared" si="18"/>
        <v>8.5922489241532229E-3</v>
      </c>
      <c r="S100" s="10">
        <f t="shared" si="18"/>
        <v>7.1221818316475893E-3</v>
      </c>
      <c r="T100" s="10">
        <f t="shared" si="18"/>
        <v>3.615572700587677E-2</v>
      </c>
      <c r="U100" s="10">
        <f t="shared" si="18"/>
        <v>6.2902046135132839E-2</v>
      </c>
    </row>
    <row r="101" spans="2:21" x14ac:dyDescent="0.2">
      <c r="B101" s="59" t="s">
        <v>127</v>
      </c>
      <c r="C101" s="7" t="s">
        <v>117</v>
      </c>
      <c r="D101" s="5"/>
      <c r="E101" s="10">
        <f t="shared" si="19"/>
        <v>7.289736122142787E-2</v>
      </c>
      <c r="F101" s="10">
        <f t="shared" si="19"/>
        <v>4.7791395903594713E-2</v>
      </c>
      <c r="G101" s="10">
        <f t="shared" si="19"/>
        <v>3.1977809179881689E-2</v>
      </c>
      <c r="H101" s="10">
        <f t="shared" si="19"/>
        <v>-1.6127396287655915E-2</v>
      </c>
      <c r="I101" s="10">
        <f t="shared" si="19"/>
        <v>3.8814432989690673E-2</v>
      </c>
      <c r="J101" s="10">
        <f t="shared" si="19"/>
        <v>-6.227360690716055E-3</v>
      </c>
      <c r="K101" s="10">
        <f t="shared" si="19"/>
        <v>-7.2650106104107381E-3</v>
      </c>
      <c r="L101" s="10">
        <f t="shared" si="19"/>
        <v>1.6094960265566893E-2</v>
      </c>
      <c r="M101" s="10">
        <f t="shared" si="19"/>
        <v>-2.4799524799524852E-2</v>
      </c>
      <c r="N101" s="10">
        <f t="shared" si="19"/>
        <v>2.3856657022485184E-3</v>
      </c>
      <c r="O101" s="10">
        <f t="shared" si="19"/>
        <v>-4.2535953007899474E-3</v>
      </c>
      <c r="P101" s="10">
        <f t="shared" si="19"/>
        <v>-4.0429210740439148E-3</v>
      </c>
      <c r="Q101" s="10">
        <f t="shared" si="18"/>
        <v>1.506293242104717E-2</v>
      </c>
      <c r="R101" s="10">
        <f t="shared" si="18"/>
        <v>8.4509167735606905E-3</v>
      </c>
      <c r="S101" s="10">
        <f t="shared" si="18"/>
        <v>-3.9905225090408614E-4</v>
      </c>
      <c r="T101" s="10">
        <f t="shared" si="18"/>
        <v>2.497567304573467E-2</v>
      </c>
      <c r="U101" s="10">
        <f t="shared" si="18"/>
        <v>6.5701071080817908E-2</v>
      </c>
    </row>
    <row r="102" spans="2:21" x14ac:dyDescent="0.2">
      <c r="B102" s="58" t="s">
        <v>171</v>
      </c>
      <c r="C102" s="7" t="s">
        <v>170</v>
      </c>
      <c r="D102" s="5"/>
      <c r="E102" s="10">
        <f t="shared" si="19"/>
        <v>-1.6190279944658936E-3</v>
      </c>
      <c r="F102" s="10">
        <f t="shared" si="19"/>
        <v>2.8172543932067473E-2</v>
      </c>
      <c r="G102" s="10">
        <f t="shared" si="19"/>
        <v>4.7316576573996905E-4</v>
      </c>
      <c r="H102" s="10">
        <f t="shared" si="19"/>
        <v>-4.5861041045647255E-4</v>
      </c>
      <c r="I102" s="10">
        <f t="shared" si="19"/>
        <v>9.4158637302133696E-2</v>
      </c>
      <c r="J102" s="10">
        <f t="shared" si="19"/>
        <v>-6.8666378372712611E-3</v>
      </c>
      <c r="K102" s="10">
        <f t="shared" si="19"/>
        <v>-4.1709000224312787E-2</v>
      </c>
      <c r="L102" s="10">
        <f t="shared" si="19"/>
        <v>-3.924214468647591E-2</v>
      </c>
      <c r="M102" s="10">
        <f t="shared" si="19"/>
        <v>-1.239681265764736E-2</v>
      </c>
      <c r="N102" s="10">
        <f t="shared" si="19"/>
        <v>2.4089042388006909E-3</v>
      </c>
      <c r="O102" s="10">
        <f t="shared" si="19"/>
        <v>8.4688101683627615E-3</v>
      </c>
      <c r="P102" s="10">
        <f t="shared" si="19"/>
        <v>1.0622721139215141E-2</v>
      </c>
      <c r="Q102" s="10">
        <f t="shared" si="18"/>
        <v>2.1845970284935179E-2</v>
      </c>
      <c r="R102" s="10">
        <f t="shared" si="18"/>
        <v>1.7472894078398582E-2</v>
      </c>
      <c r="S102" s="10">
        <f t="shared" si="18"/>
        <v>5.7898547754689389E-2</v>
      </c>
      <c r="T102" s="10">
        <f t="shared" si="18"/>
        <v>9.8999160586298318E-2</v>
      </c>
      <c r="U102" s="10">
        <f t="shared" si="18"/>
        <v>6.0763093265649104E-2</v>
      </c>
    </row>
    <row r="103" spans="2:21" x14ac:dyDescent="0.2">
      <c r="B103" s="4" t="s">
        <v>15</v>
      </c>
      <c r="C103" s="4" t="s">
        <v>61</v>
      </c>
      <c r="D103" s="5"/>
      <c r="E103" s="10">
        <f t="shared" si="19"/>
        <v>8.3774881855935845E-2</v>
      </c>
      <c r="F103" s="10">
        <f t="shared" si="19"/>
        <v>9.2494714587738613E-3</v>
      </c>
      <c r="G103" s="10">
        <f t="shared" si="19"/>
        <v>5.9570568211573693E-2</v>
      </c>
      <c r="H103" s="10">
        <f t="shared" si="19"/>
        <v>4.0775979241319593E-2</v>
      </c>
      <c r="I103" s="10">
        <f t="shared" si="19"/>
        <v>7.6576041790336058E-2</v>
      </c>
      <c r="J103" s="10">
        <f t="shared" si="19"/>
        <v>4.3008381120423378E-2</v>
      </c>
      <c r="K103" s="10">
        <f t="shared" si="19"/>
        <v>-2.4318037640092993E-2</v>
      </c>
      <c r="L103" s="10">
        <f t="shared" si="19"/>
        <v>2.6549631556133546E-2</v>
      </c>
      <c r="M103" s="10">
        <f t="shared" si="19"/>
        <v>6.613533199619992E-2</v>
      </c>
      <c r="N103" s="10">
        <f t="shared" si="19"/>
        <v>0.13441259468290512</v>
      </c>
      <c r="O103" s="10">
        <f t="shared" si="19"/>
        <v>0.10814349306101056</v>
      </c>
      <c r="P103" s="10">
        <f t="shared" si="19"/>
        <v>0.11932892249527405</v>
      </c>
      <c r="Q103" s="10">
        <f t="shared" si="18"/>
        <v>9.1372880163253845E-2</v>
      </c>
      <c r="R103" s="10">
        <f t="shared" si="18"/>
        <v>9.0718591830813322E-2</v>
      </c>
      <c r="S103" s="10">
        <f t="shared" si="18"/>
        <v>0.64821328288948643</v>
      </c>
      <c r="T103" s="10">
        <f t="shared" si="18"/>
        <v>4.9512230112617628E-2</v>
      </c>
      <c r="U103" s="10">
        <f t="shared" si="18"/>
        <v>0.57826569841947872</v>
      </c>
    </row>
    <row r="104" spans="2:21" x14ac:dyDescent="0.2">
      <c r="B104" s="4" t="s">
        <v>16</v>
      </c>
      <c r="C104" s="4" t="s">
        <v>62</v>
      </c>
      <c r="D104" s="5"/>
      <c r="E104" s="10">
        <f t="shared" si="19"/>
        <v>2.9602974691135708E-2</v>
      </c>
      <c r="F104" s="10">
        <f t="shared" si="19"/>
        <v>3.881730702020092E-2</v>
      </c>
      <c r="G104" s="10">
        <f t="shared" si="19"/>
        <v>3.4821128182124017E-2</v>
      </c>
      <c r="H104" s="10">
        <f t="shared" si="19"/>
        <v>2.4947168788946206E-2</v>
      </c>
      <c r="I104" s="10">
        <f t="shared" si="19"/>
        <v>3.9660805481247952E-2</v>
      </c>
      <c r="J104" s="10">
        <f t="shared" si="19"/>
        <v>1.8601008868277757E-2</v>
      </c>
      <c r="K104" s="10">
        <f t="shared" si="19"/>
        <v>1.3179308485677499E-2</v>
      </c>
      <c r="L104" s="10">
        <f t="shared" si="19"/>
        <v>-3.6461464174153413E-4</v>
      </c>
      <c r="M104" s="10">
        <f t="shared" si="19"/>
        <v>1.3249211356466839E-2</v>
      </c>
      <c r="N104" s="10">
        <f t="shared" si="19"/>
        <v>9.6026618929017094E-3</v>
      </c>
      <c r="O104" s="10">
        <f t="shared" si="19"/>
        <v>1.4570544757205761E-2</v>
      </c>
      <c r="P104" s="10">
        <f t="shared" si="19"/>
        <v>1.1929751241890996E-2</v>
      </c>
      <c r="Q104" s="10">
        <f t="shared" si="18"/>
        <v>3.1256159716162024E-3</v>
      </c>
      <c r="R104" s="10">
        <f t="shared" si="18"/>
        <v>8.2809342016618714E-3</v>
      </c>
      <c r="S104" s="10">
        <f t="shared" si="18"/>
        <v>1.1368170977291481E-2</v>
      </c>
      <c r="T104" s="10">
        <f t="shared" si="18"/>
        <v>6.4506065221778819E-3</v>
      </c>
      <c r="U104" s="10">
        <f t="shared" si="18"/>
        <v>1.171536673200535E-2</v>
      </c>
    </row>
    <row r="105" spans="2:21" x14ac:dyDescent="0.2">
      <c r="B105" s="2" t="str">
        <f t="shared" ref="B105:C110" si="20">B20</f>
        <v>Totale attività non finanziarie (a)</v>
      </c>
      <c r="C105" s="2" t="str">
        <f t="shared" si="20"/>
        <v>Non-financial assets (a)</v>
      </c>
      <c r="D105" s="8"/>
      <c r="E105" s="11">
        <f t="shared" si="19"/>
        <v>5.0177996653729462E-2</v>
      </c>
      <c r="F105" s="11">
        <f t="shared" si="19"/>
        <v>4.7614850806468656E-2</v>
      </c>
      <c r="G105" s="11">
        <f t="shared" si="19"/>
        <v>4.7466533966040281E-2</v>
      </c>
      <c r="H105" s="11">
        <f t="shared" si="19"/>
        <v>3.268462221306434E-2</v>
      </c>
      <c r="I105" s="11">
        <f t="shared" si="19"/>
        <v>4.507940252672582E-2</v>
      </c>
      <c r="J105" s="11">
        <f t="shared" si="19"/>
        <v>4.4630830434237767E-2</v>
      </c>
      <c r="K105" s="11">
        <f t="shared" si="19"/>
        <v>3.7304279581018562E-4</v>
      </c>
      <c r="L105" s="11">
        <f t="shared" si="19"/>
        <v>-9.1932566491774725E-3</v>
      </c>
      <c r="M105" s="11">
        <f t="shared" si="19"/>
        <v>-4.0924239854348565E-3</v>
      </c>
      <c r="N105" s="11">
        <f t="shared" si="19"/>
        <v>-1.0055251519502484E-2</v>
      </c>
      <c r="O105" s="11">
        <f t="shared" si="19"/>
        <v>-9.8167736731604727E-3</v>
      </c>
      <c r="P105" s="11">
        <f t="shared" si="19"/>
        <v>-4.9966055257311126E-5</v>
      </c>
      <c r="Q105" s="11">
        <f t="shared" si="18"/>
        <v>-2.6766298407271405E-3</v>
      </c>
      <c r="R105" s="11">
        <f t="shared" si="18"/>
        <v>-2.8315593228284142E-3</v>
      </c>
      <c r="S105" s="11">
        <f t="shared" si="18"/>
        <v>-7.1399187116971685E-4</v>
      </c>
      <c r="T105" s="11">
        <f t="shared" si="18"/>
        <v>4.1395692989823818E-2</v>
      </c>
      <c r="U105" s="11">
        <f t="shared" si="18"/>
        <v>5.733926728352623E-2</v>
      </c>
    </row>
    <row r="106" spans="2:21" x14ac:dyDescent="0.2">
      <c r="B106" s="4" t="str">
        <f t="shared" si="20"/>
        <v>Oro monetario e DSP</v>
      </c>
      <c r="C106" s="4" t="str">
        <f t="shared" si="20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2:21" x14ac:dyDescent="0.2">
      <c r="B107" s="4" t="str">
        <f t="shared" si="20"/>
        <v>Biglietti e depositi</v>
      </c>
      <c r="C107" s="4" t="str">
        <f t="shared" si="20"/>
        <v>Currency and deposits</v>
      </c>
      <c r="D107" s="5"/>
      <c r="E107" s="10">
        <f t="shared" si="19"/>
        <v>0.16048373689110407</v>
      </c>
      <c r="F107" s="10">
        <f t="shared" si="19"/>
        <v>-0.1005767539018797</v>
      </c>
      <c r="G107" s="10">
        <f t="shared" si="19"/>
        <v>0.11222544485066943</v>
      </c>
      <c r="H107" s="10">
        <f t="shared" si="19"/>
        <v>4.4060785203096087E-2</v>
      </c>
      <c r="I107" s="10">
        <f t="shared" si="19"/>
        <v>0.1096044994571419</v>
      </c>
      <c r="J107" s="10">
        <f t="shared" si="19"/>
        <v>-0.1727171187601938</v>
      </c>
      <c r="K107" s="10">
        <f t="shared" si="19"/>
        <v>-9.1250991541155568E-2</v>
      </c>
      <c r="L107" s="10">
        <f t="shared" si="19"/>
        <v>-4.4960198764177339E-2</v>
      </c>
      <c r="M107" s="10">
        <f t="shared" si="19"/>
        <v>0.13311604022364132</v>
      </c>
      <c r="N107" s="10">
        <f t="shared" si="19"/>
        <v>-9.6417387985604397E-2</v>
      </c>
      <c r="O107" s="10">
        <f t="shared" si="19"/>
        <v>9.6479711028521153E-2</v>
      </c>
      <c r="P107" s="10">
        <f t="shared" si="19"/>
        <v>-0.13634271219200267</v>
      </c>
      <c r="Q107" s="10">
        <f t="shared" si="19"/>
        <v>8.8999903267792391E-2</v>
      </c>
      <c r="R107" s="10">
        <f t="shared" si="19"/>
        <v>3.3279145666865961E-2</v>
      </c>
      <c r="S107" s="10">
        <f t="shared" si="19"/>
        <v>0.21025730275561183</v>
      </c>
      <c r="T107" s="10">
        <f t="shared" si="19"/>
        <v>0.12088563979528755</v>
      </c>
      <c r="U107" s="10">
        <f t="shared" si="19"/>
        <v>-9.5553277629456868E-2</v>
      </c>
    </row>
    <row r="108" spans="2:21" x14ac:dyDescent="0.2">
      <c r="B108" s="4" t="str">
        <f t="shared" si="20"/>
        <v>Titoli</v>
      </c>
      <c r="C108" s="4" t="str">
        <f t="shared" si="20"/>
        <v>Debt securities</v>
      </c>
      <c r="D108" s="5"/>
      <c r="E108" s="10">
        <f t="shared" si="19"/>
        <v>0.13591410801815895</v>
      </c>
      <c r="F108" s="10">
        <f t="shared" si="19"/>
        <v>0.13206462212486314</v>
      </c>
      <c r="G108" s="10">
        <f t="shared" si="19"/>
        <v>0.16096821930941396</v>
      </c>
      <c r="H108" s="10">
        <f t="shared" si="19"/>
        <v>0.1996000772760933</v>
      </c>
      <c r="I108" s="10">
        <f t="shared" si="19"/>
        <v>0.10387752645113668</v>
      </c>
      <c r="J108" s="10">
        <f t="shared" si="19"/>
        <v>0.17917459441116801</v>
      </c>
      <c r="K108" s="10">
        <f t="shared" si="19"/>
        <v>0.12516227243574685</v>
      </c>
      <c r="L108" s="10">
        <f t="shared" si="19"/>
        <v>-1.1559808777498737E-2</v>
      </c>
      <c r="M108" s="10">
        <f t="shared" si="19"/>
        <v>4.7818843642213338E-2</v>
      </c>
      <c r="N108" s="10">
        <f t="shared" si="19"/>
        <v>-4.6398995765728701E-2</v>
      </c>
      <c r="O108" s="10">
        <f t="shared" si="19"/>
        <v>-4.2986721679191708E-2</v>
      </c>
      <c r="P108" s="10">
        <f t="shared" si="19"/>
        <v>-2.5235736750411353E-2</v>
      </c>
      <c r="Q108" s="10">
        <f t="shared" si="19"/>
        <v>4.2547123284305322E-2</v>
      </c>
      <c r="R108" s="10">
        <f t="shared" si="19"/>
        <v>7.8005924180921671E-2</v>
      </c>
      <c r="S108" s="10">
        <f t="shared" si="19"/>
        <v>-6.4639139543363977E-2</v>
      </c>
      <c r="T108" s="10">
        <f t="shared" si="19"/>
        <v>0.58560856119003635</v>
      </c>
      <c r="U108" s="10">
        <f t="shared" si="19"/>
        <v>0.59749402049169476</v>
      </c>
    </row>
    <row r="109" spans="2:21" x14ac:dyDescent="0.2">
      <c r="B109" s="4" t="str">
        <f t="shared" si="20"/>
        <v>Prestiti</v>
      </c>
      <c r="C109" s="4" t="str">
        <f t="shared" si="20"/>
        <v>Loans</v>
      </c>
      <c r="D109" s="5"/>
      <c r="E109" s="10">
        <f t="shared" si="19"/>
        <v>-0.16913947321552258</v>
      </c>
      <c r="F109" s="10">
        <f t="shared" si="19"/>
        <v>2.0501201167421712E-2</v>
      </c>
      <c r="G109" s="10">
        <f t="shared" si="19"/>
        <v>0.10687080222040679</v>
      </c>
      <c r="H109" s="10">
        <f t="shared" si="19"/>
        <v>-3.7642756224927187E-2</v>
      </c>
      <c r="I109" s="10">
        <f t="shared" si="19"/>
        <v>1.0065559684128367E-2</v>
      </c>
      <c r="J109" s="10">
        <f t="shared" si="19"/>
        <v>8.3515544529815022E-2</v>
      </c>
      <c r="K109" s="10">
        <f t="shared" si="19"/>
        <v>0.28458249966297755</v>
      </c>
      <c r="L109" s="10">
        <f t="shared" si="19"/>
        <v>0.2056503809527761</v>
      </c>
      <c r="M109" s="10">
        <f t="shared" si="19"/>
        <v>9.7151997643999621E-2</v>
      </c>
      <c r="N109" s="10">
        <f t="shared" si="19"/>
        <v>-4.8939043616251787E-3</v>
      </c>
      <c r="O109" s="10">
        <f t="shared" si="19"/>
        <v>-2.0884636614156626E-2</v>
      </c>
      <c r="P109" s="10">
        <f t="shared" si="19"/>
        <v>3.9528289307093845E-2</v>
      </c>
      <c r="Q109" s="10">
        <f t="shared" si="19"/>
        <v>-2.1653517545988543E-2</v>
      </c>
      <c r="R109" s="10">
        <f t="shared" si="19"/>
        <v>-4.9454761448886053E-3</v>
      </c>
      <c r="S109" s="10">
        <f t="shared" si="19"/>
        <v>5.1773467247491212E-3</v>
      </c>
      <c r="T109" s="10">
        <f t="shared" si="19"/>
        <v>-4.0119599349930479E-2</v>
      </c>
      <c r="U109" s="10">
        <f t="shared" si="19"/>
        <v>-2.0992020116629151E-2</v>
      </c>
    </row>
    <row r="110" spans="2:21" x14ac:dyDescent="0.2">
      <c r="B110" s="4" t="s">
        <v>125</v>
      </c>
      <c r="C110" s="4" t="str">
        <f t="shared" si="20"/>
        <v>Shares and other equity</v>
      </c>
      <c r="D110" s="5"/>
      <c r="E110" s="10">
        <f t="shared" si="19"/>
        <v>4.5396308778760996E-2</v>
      </c>
      <c r="F110" s="10">
        <f t="shared" si="19"/>
        <v>-1.0391635979851044E-2</v>
      </c>
      <c r="G110" s="10">
        <f t="shared" si="19"/>
        <v>-9.2508390350478642E-2</v>
      </c>
      <c r="H110" s="10">
        <f t="shared" si="19"/>
        <v>-3.0780813081375813E-3</v>
      </c>
      <c r="I110" s="10">
        <f t="shared" si="19"/>
        <v>-6.2533294230730285E-2</v>
      </c>
      <c r="J110" s="10">
        <f t="shared" si="19"/>
        <v>-2.3625978500852685E-2</v>
      </c>
      <c r="K110" s="10">
        <f t="shared" si="19"/>
        <v>1.5518384255732709E-3</v>
      </c>
      <c r="L110" s="10">
        <f t="shared" si="19"/>
        <v>7.4470083032973644E-2</v>
      </c>
      <c r="M110" s="10">
        <f t="shared" si="19"/>
        <v>3.4954051731026725E-2</v>
      </c>
      <c r="N110" s="10">
        <f t="shared" si="19"/>
        <v>1.5660463004993241E-2</v>
      </c>
      <c r="O110" s="10">
        <f t="shared" si="19"/>
        <v>3.4843944397369375E-2</v>
      </c>
      <c r="P110" s="10">
        <f t="shared" si="19"/>
        <v>4.9871274828563461E-2</v>
      </c>
      <c r="Q110" s="10">
        <f t="shared" si="19"/>
        <v>-2.1291932088797649E-2</v>
      </c>
      <c r="R110" s="10">
        <f t="shared" si="19"/>
        <v>5.4744972303351069E-2</v>
      </c>
      <c r="S110" s="10">
        <f t="shared" si="19"/>
        <v>-3.0386578112873153E-4</v>
      </c>
      <c r="T110" s="10">
        <f t="shared" si="19"/>
        <v>-1.0650111234244974E-5</v>
      </c>
      <c r="U110" s="10">
        <f t="shared" si="19"/>
        <v>6.0448293754629123E-3</v>
      </c>
    </row>
    <row r="111" spans="2:21" x14ac:dyDescent="0.2">
      <c r="B111" s="4" t="str">
        <f t="shared" ref="B111:C118" si="21">B26</f>
        <v>Derivati</v>
      </c>
      <c r="C111" s="4" t="str">
        <f t="shared" si="21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2:21" x14ac:dyDescent="0.2">
      <c r="B112" s="4" t="str">
        <f t="shared" si="21"/>
        <v>Quote di fondi comuni</v>
      </c>
      <c r="C112" s="4" t="str">
        <f t="shared" si="21"/>
        <v>Mutual fund shares</v>
      </c>
      <c r="D112" s="5"/>
      <c r="E112" s="10">
        <f t="shared" ref="E112:U127" si="22">(E27/D27)-1</f>
        <v>0</v>
      </c>
      <c r="F112" s="10">
        <f t="shared" si="22"/>
        <v>0</v>
      </c>
      <c r="G112" s="10">
        <f t="shared" si="22"/>
        <v>0</v>
      </c>
      <c r="H112" s="10">
        <f t="shared" si="22"/>
        <v>0</v>
      </c>
      <c r="I112" s="10">
        <f t="shared" si="22"/>
        <v>0</v>
      </c>
      <c r="J112" s="10">
        <f t="shared" si="22"/>
        <v>0</v>
      </c>
      <c r="K112" s="10">
        <f t="shared" si="22"/>
        <v>1.4895941210685355</v>
      </c>
      <c r="L112" s="10">
        <f t="shared" si="22"/>
        <v>0.12521107685761868</v>
      </c>
      <c r="M112" s="10">
        <f t="shared" si="22"/>
        <v>6.794550517272846E-4</v>
      </c>
      <c r="N112" s="10">
        <f t="shared" si="22"/>
        <v>0.24421590144216565</v>
      </c>
      <c r="O112" s="10">
        <f t="shared" si="22"/>
        <v>0.44212349545628649</v>
      </c>
      <c r="P112" s="10">
        <f t="shared" si="22"/>
        <v>0.25709609090968932</v>
      </c>
      <c r="Q112" s="10">
        <f t="shared" si="22"/>
        <v>5.3361393872900509E-2</v>
      </c>
      <c r="R112" s="10">
        <f t="shared" si="22"/>
        <v>0.17542328175687039</v>
      </c>
      <c r="S112" s="10">
        <f t="shared" si="22"/>
        <v>0.1044290502982268</v>
      </c>
      <c r="T112" s="10">
        <f t="shared" si="22"/>
        <v>0.20012562748797258</v>
      </c>
      <c r="U112" s="10">
        <f t="shared" si="22"/>
        <v>-2.5428654825116692E-2</v>
      </c>
    </row>
    <row r="113" spans="2:21" x14ac:dyDescent="0.2">
      <c r="B113" s="4" t="str">
        <f t="shared" si="21"/>
        <v>Riserve assicurative e garanzie standard</v>
      </c>
      <c r="C113" s="4" t="str">
        <f t="shared" si="21"/>
        <v>Insurance, pension and standardised guarantee schemes</v>
      </c>
      <c r="D113" s="5"/>
      <c r="E113" s="10">
        <f t="shared" si="22"/>
        <v>3.7377788432257919E-2</v>
      </c>
      <c r="F113" s="10">
        <f t="shared" si="22"/>
        <v>-3.2727091036273137E-3</v>
      </c>
      <c r="G113" s="10">
        <f t="shared" si="22"/>
        <v>-5.8657292528260352E-2</v>
      </c>
      <c r="H113" s="10">
        <f t="shared" si="22"/>
        <v>7.4686973713113947E-3</v>
      </c>
      <c r="I113" s="10">
        <f t="shared" si="22"/>
        <v>-4.1863507522348908E-2</v>
      </c>
      <c r="J113" s="10">
        <f t="shared" si="22"/>
        <v>2.1894588761007583E-2</v>
      </c>
      <c r="K113" s="10">
        <f t="shared" si="22"/>
        <v>-8.4129619132453426E-2</v>
      </c>
      <c r="L113" s="10">
        <f t="shared" si="22"/>
        <v>-2.5021919968170048E-2</v>
      </c>
      <c r="M113" s="10">
        <f t="shared" si="22"/>
        <v>-1.1819384092197294E-2</v>
      </c>
      <c r="N113" s="10">
        <f t="shared" si="22"/>
        <v>-2.2307874672111594E-2</v>
      </c>
      <c r="O113" s="10">
        <f t="shared" si="22"/>
        <v>3.100653921967389E-2</v>
      </c>
      <c r="P113" s="10">
        <f t="shared" si="22"/>
        <v>-8.5336246661811166E-2</v>
      </c>
      <c r="Q113" s="10">
        <f t="shared" si="22"/>
        <v>-7.8417385534173878E-2</v>
      </c>
      <c r="R113" s="10">
        <f t="shared" si="22"/>
        <v>7.0833258329883186E-3</v>
      </c>
      <c r="S113" s="10">
        <f t="shared" si="22"/>
        <v>-1.1832733057474565E-2</v>
      </c>
      <c r="T113" s="10">
        <f t="shared" si="22"/>
        <v>4.8214237263609183E-2</v>
      </c>
      <c r="U113" s="10">
        <f t="shared" si="22"/>
        <v>-0.11810181190681623</v>
      </c>
    </row>
    <row r="114" spans="2:21" x14ac:dyDescent="0.2">
      <c r="B114" s="4" t="str">
        <f t="shared" si="21"/>
        <v>Altri conti attivi</v>
      </c>
      <c r="C114" s="4" t="str">
        <f t="shared" si="21"/>
        <v>Other accounts receivable</v>
      </c>
      <c r="D114" s="5"/>
      <c r="E114" s="10">
        <f t="shared" si="22"/>
        <v>4.1115372705842645E-2</v>
      </c>
      <c r="F114" s="10">
        <f t="shared" si="22"/>
        <v>7.3097661527287139E-2</v>
      </c>
      <c r="G114" s="10">
        <f t="shared" si="22"/>
        <v>-7.3662032618991846E-3</v>
      </c>
      <c r="H114" s="10">
        <f t="shared" si="22"/>
        <v>1.1794663560951379E-2</v>
      </c>
      <c r="I114" s="10">
        <f t="shared" si="22"/>
        <v>2.9340143183437917E-2</v>
      </c>
      <c r="J114" s="10">
        <f t="shared" si="22"/>
        <v>1.2965773409225223E-2</v>
      </c>
      <c r="K114" s="10">
        <f t="shared" si="22"/>
        <v>2.5004200416263167E-3</v>
      </c>
      <c r="L114" s="10">
        <f t="shared" si="22"/>
        <v>6.691429410498495E-3</v>
      </c>
      <c r="M114" s="10">
        <f t="shared" si="22"/>
        <v>5.6488469353038306E-2</v>
      </c>
      <c r="N114" s="10">
        <f t="shared" si="22"/>
        <v>1.4667190320359902E-2</v>
      </c>
      <c r="O114" s="10">
        <f t="shared" si="22"/>
        <v>-1.0849904955687939E-2</v>
      </c>
      <c r="P114" s="10">
        <f t="shared" si="22"/>
        <v>-3.2786302322110883E-3</v>
      </c>
      <c r="Q114" s="10">
        <f t="shared" si="22"/>
        <v>6.52548452901347E-3</v>
      </c>
      <c r="R114" s="10">
        <f t="shared" si="22"/>
        <v>3.5269220688995295E-2</v>
      </c>
      <c r="S114" s="10">
        <f t="shared" si="22"/>
        <v>2.1196110312035499E-2</v>
      </c>
      <c r="T114" s="10">
        <f t="shared" si="22"/>
        <v>3.1235762799914246E-2</v>
      </c>
      <c r="U114" s="10">
        <f t="shared" si="22"/>
        <v>-4.4997175942987355E-2</v>
      </c>
    </row>
    <row r="115" spans="2:21" x14ac:dyDescent="0.2">
      <c r="B115" s="2" t="str">
        <f t="shared" si="21"/>
        <v>Totale attività finanziarie (b)</v>
      </c>
      <c r="C115" s="2" t="str">
        <f t="shared" si="21"/>
        <v>Financial assets (b)</v>
      </c>
      <c r="D115" s="8"/>
      <c r="E115" s="11">
        <f t="shared" si="22"/>
        <v>2.0741925464814015E-2</v>
      </c>
      <c r="F115" s="11">
        <f t="shared" si="22"/>
        <v>1.2176948690985068E-3</v>
      </c>
      <c r="G115" s="11">
        <f t="shared" si="22"/>
        <v>1.4141884718556597E-2</v>
      </c>
      <c r="H115" s="11">
        <f t="shared" si="22"/>
        <v>1.2984822573817389E-2</v>
      </c>
      <c r="I115" s="11">
        <f t="shared" si="22"/>
        <v>1.9304420299298464E-2</v>
      </c>
      <c r="J115" s="11">
        <f t="shared" si="22"/>
        <v>-1.5688490010361877E-2</v>
      </c>
      <c r="K115" s="11">
        <f t="shared" si="22"/>
        <v>6.5196822385582109E-2</v>
      </c>
      <c r="L115" s="11">
        <f t="shared" si="22"/>
        <v>6.5721498221414043E-2</v>
      </c>
      <c r="M115" s="11">
        <f t="shared" si="22"/>
        <v>7.1517829328062943E-2</v>
      </c>
      <c r="N115" s="11">
        <f t="shared" si="22"/>
        <v>-7.2381284829508008E-3</v>
      </c>
      <c r="O115" s="11">
        <f t="shared" si="22"/>
        <v>2.3034573396112812E-2</v>
      </c>
      <c r="P115" s="11">
        <f t="shared" si="22"/>
        <v>1.0369027766973016E-2</v>
      </c>
      <c r="Q115" s="11">
        <f t="shared" si="22"/>
        <v>6.106872664298324E-3</v>
      </c>
      <c r="R115" s="11">
        <f t="shared" si="22"/>
        <v>3.8570673696442848E-2</v>
      </c>
      <c r="S115" s="11">
        <f t="shared" si="22"/>
        <v>3.6575066325736483E-2</v>
      </c>
      <c r="T115" s="11">
        <f t="shared" si="22"/>
        <v>6.2854322479424019E-2</v>
      </c>
      <c r="U115" s="11">
        <f t="shared" si="22"/>
        <v>3.0318424271055022E-2</v>
      </c>
    </row>
    <row r="116" spans="2:21" x14ac:dyDescent="0.2">
      <c r="B116" s="2" t="str">
        <f t="shared" si="21"/>
        <v>Ricchezza lorda (a+b)</v>
      </c>
      <c r="C116" s="2" t="str">
        <f t="shared" si="21"/>
        <v>Gross wealth (a+b)</v>
      </c>
      <c r="D116" s="8"/>
      <c r="E116" s="11">
        <f t="shared" si="22"/>
        <v>4.0302927386823395E-2</v>
      </c>
      <c r="F116" s="11">
        <f t="shared" si="22"/>
        <v>3.2342432930796861E-2</v>
      </c>
      <c r="G116" s="11">
        <f t="shared" si="22"/>
        <v>3.6827878038176332E-2</v>
      </c>
      <c r="H116" s="11">
        <f t="shared" si="22"/>
        <v>2.6533207044839635E-2</v>
      </c>
      <c r="I116" s="11">
        <f t="shared" si="22"/>
        <v>3.7137189341955201E-2</v>
      </c>
      <c r="J116" s="11">
        <f t="shared" si="22"/>
        <v>2.6363827182284361E-2</v>
      </c>
      <c r="K116" s="11">
        <f t="shared" si="22"/>
        <v>1.9199839854658229E-2</v>
      </c>
      <c r="L116" s="11">
        <f t="shared" si="22"/>
        <v>1.35461940864261E-2</v>
      </c>
      <c r="M116" s="11">
        <f t="shared" si="22"/>
        <v>2.0039585089311807E-2</v>
      </c>
      <c r="N116" s="11">
        <f t="shared" si="22"/>
        <v>-9.1107536605310457E-3</v>
      </c>
      <c r="O116" s="11">
        <f t="shared" si="22"/>
        <v>1.2181242243520796E-3</v>
      </c>
      <c r="P116" s="11">
        <f t="shared" si="22"/>
        <v>3.5260752408219354E-3</v>
      </c>
      <c r="Q116" s="11">
        <f t="shared" si="22"/>
        <v>3.5862973255462727E-4</v>
      </c>
      <c r="R116" s="11">
        <f t="shared" si="22"/>
        <v>1.1557760518114968E-2</v>
      </c>
      <c r="S116" s="11">
        <f t="shared" si="22"/>
        <v>1.2591878380653343E-2</v>
      </c>
      <c r="T116" s="11">
        <f t="shared" si="22"/>
        <v>4.9234142571441986E-2</v>
      </c>
      <c r="U116" s="11">
        <f t="shared" si="22"/>
        <v>4.7340915542656736E-2</v>
      </c>
    </row>
    <row r="117" spans="2:21" x14ac:dyDescent="0.2">
      <c r="B117" s="4" t="str">
        <f t="shared" si="21"/>
        <v>Oro monetario e DSP</v>
      </c>
      <c r="C117" s="4" t="str">
        <f t="shared" si="21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2:21" x14ac:dyDescent="0.2">
      <c r="B118" s="4" t="str">
        <f>B33</f>
        <v>Biglietti e depositi</v>
      </c>
      <c r="C118" s="4" t="str">
        <f t="shared" si="21"/>
        <v>Currency and deposits</v>
      </c>
      <c r="D118" s="5"/>
      <c r="E118" s="10">
        <f t="shared" si="22"/>
        <v>2.3002576420276144E-2</v>
      </c>
      <c r="F118" s="10">
        <f t="shared" si="22"/>
        <v>-4.1754893148668648E-2</v>
      </c>
      <c r="G118" s="10">
        <f t="shared" si="22"/>
        <v>-6.7879814171255548E-3</v>
      </c>
      <c r="H118" s="10">
        <f t="shared" si="22"/>
        <v>-2.5809538533142495E-3</v>
      </c>
      <c r="I118" s="10">
        <f t="shared" si="22"/>
        <v>2.2717841091641766E-3</v>
      </c>
      <c r="J118" s="10">
        <f t="shared" si="22"/>
        <v>-2.2769689141216132E-2</v>
      </c>
      <c r="K118" s="10">
        <f t="shared" si="22"/>
        <v>3.0634778072803792E-2</v>
      </c>
      <c r="L118" s="10">
        <f t="shared" si="22"/>
        <v>-2.1064214736484344E-2</v>
      </c>
      <c r="M118" s="10">
        <f t="shared" si="22"/>
        <v>5.5423035181579205E-2</v>
      </c>
      <c r="N118" s="10">
        <f t="shared" si="22"/>
        <v>2.566404582411197E-2</v>
      </c>
      <c r="O118" s="10">
        <f t="shared" si="22"/>
        <v>-3.3619073670321908E-2</v>
      </c>
      <c r="P118" s="10">
        <f t="shared" si="22"/>
        <v>-2.7785952592549457E-3</v>
      </c>
      <c r="Q118" s="10">
        <f t="shared" si="22"/>
        <v>2.4218911814041899E-2</v>
      </c>
      <c r="R118" s="10">
        <f t="shared" si="22"/>
        <v>-4.3750877242745845E-2</v>
      </c>
      <c r="S118" s="10">
        <f t="shared" si="22"/>
        <v>1.3737199954243939E-2</v>
      </c>
      <c r="T118" s="10">
        <f t="shared" si="22"/>
        <v>1.6701062376753839E-3</v>
      </c>
      <c r="U118" s="10">
        <f t="shared" si="22"/>
        <v>-2.5075468076677154E-2</v>
      </c>
    </row>
    <row r="119" spans="2:21" x14ac:dyDescent="0.2">
      <c r="B119" s="4" t="str">
        <f t="shared" ref="B119:C126" si="23">B34</f>
        <v>Titoli</v>
      </c>
      <c r="C119" s="4" t="str">
        <f t="shared" si="23"/>
        <v>Debt securities</v>
      </c>
      <c r="D119" s="5"/>
      <c r="E119" s="10">
        <f t="shared" si="22"/>
        <v>1.0761127697387352E-3</v>
      </c>
      <c r="F119" s="10">
        <f t="shared" si="22"/>
        <v>3.4284929225725236E-3</v>
      </c>
      <c r="G119" s="10">
        <f t="shared" si="22"/>
        <v>5.3532984476458711E-2</v>
      </c>
      <c r="H119" s="10">
        <f t="shared" si="22"/>
        <v>8.8177259804052888E-2</v>
      </c>
      <c r="I119" s="10">
        <f t="shared" si="22"/>
        <v>1.0701106007523276E-2</v>
      </c>
      <c r="J119" s="10">
        <f t="shared" si="22"/>
        <v>-4.7490506012457079E-2</v>
      </c>
      <c r="K119" s="10">
        <f t="shared" si="22"/>
        <v>0.15999354279378664</v>
      </c>
      <c r="L119" s="10">
        <f t="shared" si="22"/>
        <v>7.0837782425166695E-2</v>
      </c>
      <c r="M119" s="10">
        <f t="shared" si="22"/>
        <v>0.11883178563170138</v>
      </c>
      <c r="N119" s="10">
        <f t="shared" si="22"/>
        <v>2.8117518277148479E-2</v>
      </c>
      <c r="O119" s="10">
        <f t="shared" si="22"/>
        <v>1.0715309043430876E-2</v>
      </c>
      <c r="P119" s="10">
        <f t="shared" si="22"/>
        <v>2.3053237546359906E-3</v>
      </c>
      <c r="Q119" s="10">
        <f t="shared" si="22"/>
        <v>-2.0483762603309086E-2</v>
      </c>
      <c r="R119" s="10">
        <f t="shared" si="22"/>
        <v>8.5637759364752153E-2</v>
      </c>
      <c r="S119" s="10">
        <f t="shared" si="22"/>
        <v>0.10437406894410506</v>
      </c>
      <c r="T119" s="10">
        <f t="shared" si="22"/>
        <v>5.3124300970608385E-3</v>
      </c>
      <c r="U119" s="10">
        <f t="shared" si="22"/>
        <v>-0.12423013913480174</v>
      </c>
    </row>
    <row r="120" spans="2:21" x14ac:dyDescent="0.2">
      <c r="B120" s="4" t="str">
        <f t="shared" si="23"/>
        <v>Prestiti</v>
      </c>
      <c r="C120" s="4" t="str">
        <f t="shared" si="23"/>
        <v>Loans</v>
      </c>
      <c r="D120" s="5"/>
      <c r="E120" s="10">
        <f t="shared" si="22"/>
        <v>0.11634846081670247</v>
      </c>
      <c r="F120" s="10">
        <f t="shared" si="22"/>
        <v>-1.1969918337335406E-2</v>
      </c>
      <c r="G120" s="10">
        <f t="shared" si="22"/>
        <v>2.1932816790255716E-2</v>
      </c>
      <c r="H120" s="10">
        <f t="shared" si="22"/>
        <v>1.3345539204911772E-2</v>
      </c>
      <c r="I120" s="10">
        <f t="shared" si="22"/>
        <v>4.2453803753805808E-3</v>
      </c>
      <c r="J120" s="10">
        <f t="shared" si="22"/>
        <v>2.4499466697182726E-2</v>
      </c>
      <c r="K120" s="10">
        <f t="shared" si="22"/>
        <v>0.13004509324999414</v>
      </c>
      <c r="L120" s="10">
        <f t="shared" si="22"/>
        <v>7.4348269201349737E-2</v>
      </c>
      <c r="M120" s="10">
        <f t="shared" si="22"/>
        <v>2.6538089963886513E-2</v>
      </c>
      <c r="N120" s="10">
        <f t="shared" si="22"/>
        <v>8.0500478644944806E-3</v>
      </c>
      <c r="O120" s="10">
        <f t="shared" si="22"/>
        <v>-1.0257916642351095E-3</v>
      </c>
      <c r="P120" s="10">
        <f t="shared" si="22"/>
        <v>1.634410627204641E-2</v>
      </c>
      <c r="Q120" s="10">
        <f t="shared" si="22"/>
        <v>-2.6838055578206399E-2</v>
      </c>
      <c r="R120" s="10">
        <f t="shared" si="22"/>
        <v>-3.7708069271998101E-2</v>
      </c>
      <c r="S120" s="10">
        <f t="shared" si="22"/>
        <v>7.8961864825612738E-2</v>
      </c>
      <c r="T120" s="10">
        <f t="shared" si="22"/>
        <v>9.8187920200892842E-2</v>
      </c>
      <c r="U120" s="10">
        <f t="shared" si="22"/>
        <v>0.13352697124414936</v>
      </c>
    </row>
    <row r="121" spans="2:21" x14ac:dyDescent="0.2">
      <c r="B121" s="4" t="str">
        <f t="shared" si="23"/>
        <v>Azioni e altre partecipazioni</v>
      </c>
      <c r="C121" s="4" t="str">
        <f t="shared" si="23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 x14ac:dyDescent="0.2">
      <c r="B122" s="4" t="str">
        <f t="shared" si="23"/>
        <v>Derivati</v>
      </c>
      <c r="C122" s="4" t="str">
        <f t="shared" si="23"/>
        <v>Derivatives</v>
      </c>
      <c r="D122" s="5"/>
      <c r="E122" s="10">
        <f t="shared" si="22"/>
        <v>-6.2856068193646863E-2</v>
      </c>
      <c r="F122" s="10">
        <f t="shared" si="22"/>
        <v>-0.22884155328242584</v>
      </c>
      <c r="G122" s="10">
        <f t="shared" si="22"/>
        <v>0.51497483617490492</v>
      </c>
      <c r="H122" s="10">
        <f t="shared" si="22"/>
        <v>-0.14847349620621086</v>
      </c>
      <c r="I122" s="10">
        <f t="shared" si="22"/>
        <v>-0.12373781916919824</v>
      </c>
      <c r="J122" s="10">
        <f t="shared" si="22"/>
        <v>0.4737778158485757</v>
      </c>
      <c r="K122" s="10">
        <f t="shared" si="22"/>
        <v>0.2447139622016421</v>
      </c>
      <c r="L122" s="10">
        <f t="shared" si="22"/>
        <v>-0.16088156006573517</v>
      </c>
      <c r="M122" s="10">
        <f t="shared" si="22"/>
        <v>0.40936451708828736</v>
      </c>
      <c r="N122" s="10">
        <f t="shared" si="22"/>
        <v>-0.21279267247187106</v>
      </c>
      <c r="O122" s="10">
        <f t="shared" si="22"/>
        <v>-8.0433437347763648E-2</v>
      </c>
      <c r="P122" s="10">
        <f t="shared" si="22"/>
        <v>-0.19549772888737982</v>
      </c>
      <c r="Q122" s="10">
        <f t="shared" si="22"/>
        <v>-9.9719987897782025E-2</v>
      </c>
      <c r="R122" s="10">
        <f t="shared" si="22"/>
        <v>0.27092836241138807</v>
      </c>
      <c r="S122" s="10">
        <f t="shared" si="22"/>
        <v>0.10102752599368547</v>
      </c>
      <c r="T122" s="10">
        <f t="shared" si="22"/>
        <v>-0.33680562212765897</v>
      </c>
      <c r="U122" s="10">
        <f t="shared" si="22"/>
        <v>-0.94787374058849039</v>
      </c>
    </row>
    <row r="123" spans="2:21" x14ac:dyDescent="0.2">
      <c r="B123" s="4" t="str">
        <f t="shared" si="23"/>
        <v>Quote di fondi comuni</v>
      </c>
      <c r="C123" s="4" t="str">
        <f t="shared" si="23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2:21" x14ac:dyDescent="0.2">
      <c r="B124" s="4" t="str">
        <f t="shared" si="23"/>
        <v>Riserve assicurative e garanzie standard</v>
      </c>
      <c r="C124" s="4" t="str">
        <f t="shared" si="23"/>
        <v>Insurance, pension and standardised guarantee schemes</v>
      </c>
      <c r="D124" s="5"/>
      <c r="E124" s="10">
        <f t="shared" si="22"/>
        <v>0.32380952380952377</v>
      </c>
      <c r="F124" s="10">
        <f t="shared" si="22"/>
        <v>0.37050359712230208</v>
      </c>
      <c r="G124" s="10">
        <f t="shared" si="22"/>
        <v>0.27296587926509197</v>
      </c>
      <c r="H124" s="10">
        <f t="shared" si="22"/>
        <v>0.50927835051546388</v>
      </c>
      <c r="I124" s="10">
        <f t="shared" si="22"/>
        <v>0.6407103825136613</v>
      </c>
      <c r="J124" s="10">
        <f t="shared" si="22"/>
        <v>0.27393838467943388</v>
      </c>
      <c r="K124" s="10">
        <f t="shared" si="22"/>
        <v>0.20522875816993458</v>
      </c>
      <c r="L124" s="10">
        <f t="shared" si="22"/>
        <v>0.28850325379609543</v>
      </c>
      <c r="M124" s="10">
        <f t="shared" si="22"/>
        <v>0.25631313131313127</v>
      </c>
      <c r="N124" s="10">
        <f t="shared" si="22"/>
        <v>0.27403685092127295</v>
      </c>
      <c r="O124" s="10">
        <f t="shared" si="22"/>
        <v>0.30291874835656052</v>
      </c>
      <c r="P124" s="10">
        <f t="shared" si="22"/>
        <v>0.5854692230070635</v>
      </c>
      <c r="Q124" s="10">
        <f t="shared" si="22"/>
        <v>0.15796843177189412</v>
      </c>
      <c r="R124" s="10">
        <f t="shared" si="22"/>
        <v>9.1458722655820557E-2</v>
      </c>
      <c r="S124" s="10">
        <f t="shared" si="22"/>
        <v>0.99627354214925967</v>
      </c>
      <c r="T124" s="10">
        <f t="shared" si="22"/>
        <v>0.36052620957570269</v>
      </c>
      <c r="U124" s="10">
        <f t="shared" si="22"/>
        <v>3.2743735952733388E-2</v>
      </c>
    </row>
    <row r="125" spans="2:21" x14ac:dyDescent="0.2">
      <c r="B125" s="4" t="str">
        <f t="shared" si="23"/>
        <v>Altri conti passivi</v>
      </c>
      <c r="C125" s="4" t="str">
        <f t="shared" si="23"/>
        <v>Other accounts payable</v>
      </c>
      <c r="D125" s="5"/>
      <c r="E125" s="10">
        <f t="shared" si="22"/>
        <v>3.9535526345633176E-3</v>
      </c>
      <c r="F125" s="10">
        <f t="shared" si="22"/>
        <v>9.9905196443342614E-2</v>
      </c>
      <c r="G125" s="10">
        <f t="shared" si="22"/>
        <v>-5.4623451160511483E-2</v>
      </c>
      <c r="H125" s="10">
        <f t="shared" si="22"/>
        <v>1.047418388463095E-2</v>
      </c>
      <c r="I125" s="10">
        <f t="shared" si="22"/>
        <v>4.4146759007873015E-2</v>
      </c>
      <c r="J125" s="10">
        <f t="shared" si="22"/>
        <v>7.1899129573177012E-2</v>
      </c>
      <c r="K125" s="10">
        <f t="shared" si="22"/>
        <v>-1.974512822704666E-2</v>
      </c>
      <c r="L125" s="10">
        <f t="shared" si="22"/>
        <v>-8.058276993139446E-2</v>
      </c>
      <c r="M125" s="10">
        <f t="shared" si="22"/>
        <v>-1.2998763968418037E-2</v>
      </c>
      <c r="N125" s="10">
        <f t="shared" si="22"/>
        <v>-3.4265375747967841E-2</v>
      </c>
      <c r="O125" s="10">
        <f t="shared" si="22"/>
        <v>6.5971956202357296E-2</v>
      </c>
      <c r="P125" s="10">
        <f t="shared" si="22"/>
        <v>5.9748988607081222E-2</v>
      </c>
      <c r="Q125" s="10">
        <f t="shared" si="22"/>
        <v>4.4969226237085325E-2</v>
      </c>
      <c r="R125" s="10">
        <f t="shared" si="22"/>
        <v>9.0593989320520096E-2</v>
      </c>
      <c r="S125" s="10">
        <f t="shared" si="22"/>
        <v>7.6747558695627438E-2</v>
      </c>
      <c r="T125" s="10">
        <f t="shared" si="22"/>
        <v>0.53029550960563721</v>
      </c>
      <c r="U125" s="10">
        <f t="shared" si="22"/>
        <v>0.4933871188073049</v>
      </c>
    </row>
    <row r="126" spans="2:21" x14ac:dyDescent="0.2">
      <c r="B126" s="2" t="str">
        <f>B41</f>
        <v>Totale passività finanziarie (c)</v>
      </c>
      <c r="C126" s="2" t="str">
        <f t="shared" si="23"/>
        <v>Financial liabilities (c)</v>
      </c>
      <c r="D126" s="8"/>
      <c r="E126" s="11">
        <f t="shared" si="22"/>
        <v>1.3103320746556069E-2</v>
      </c>
      <c r="F126" s="11">
        <f t="shared" si="22"/>
        <v>-2.7335398552088552E-3</v>
      </c>
      <c r="G126" s="11">
        <f t="shared" si="22"/>
        <v>4.2273266134190246E-2</v>
      </c>
      <c r="H126" s="11">
        <f t="shared" si="22"/>
        <v>6.4229517511710688E-2</v>
      </c>
      <c r="I126" s="11">
        <f t="shared" si="22"/>
        <v>9.2930262901580463E-3</v>
      </c>
      <c r="J126" s="11">
        <f t="shared" si="22"/>
        <v>-2.8834573284825638E-2</v>
      </c>
      <c r="K126" s="11">
        <f t="shared" si="22"/>
        <v>0.13587401605593774</v>
      </c>
      <c r="L126" s="11">
        <f t="shared" si="22"/>
        <v>5.2625501202633318E-2</v>
      </c>
      <c r="M126" s="11">
        <f t="shared" si="22"/>
        <v>0.10349064813389242</v>
      </c>
      <c r="N126" s="11">
        <f t="shared" si="22"/>
        <v>2.0905252680133657E-2</v>
      </c>
      <c r="O126" s="11">
        <f t="shared" si="22"/>
        <v>6.5164502167294192E-3</v>
      </c>
      <c r="P126" s="11">
        <f t="shared" si="22"/>
        <v>3.6686532633856128E-3</v>
      </c>
      <c r="Q126" s="11">
        <f t="shared" si="22"/>
        <v>-1.5217102492541601E-2</v>
      </c>
      <c r="R126" s="11">
        <f t="shared" si="22"/>
        <v>6.5193510731689663E-2</v>
      </c>
      <c r="S126" s="11">
        <f t="shared" si="22"/>
        <v>9.7106058950055418E-2</v>
      </c>
      <c r="T126" s="11">
        <f t="shared" si="22"/>
        <v>2.9879124789689238E-2</v>
      </c>
      <c r="U126" s="11">
        <f t="shared" si="22"/>
        <v>-6.9237762246183832E-2</v>
      </c>
    </row>
    <row r="127" spans="2:21" x14ac:dyDescent="0.2">
      <c r="B127" s="2" t="str">
        <f t="shared" ref="B127:C127" si="24">B42</f>
        <v>Ricchezza netta (a+b-c)</v>
      </c>
      <c r="C127" s="2" t="str">
        <f t="shared" si="24"/>
        <v>Net wealth (a+b-c)</v>
      </c>
      <c r="D127" s="8"/>
      <c r="E127" s="11">
        <f t="shared" si="22"/>
        <v>-4.8514671576581736E-2</v>
      </c>
      <c r="F127" s="11">
        <f t="shared" si="22"/>
        <v>-8.9612050948696176E-2</v>
      </c>
      <c r="G127" s="11">
        <f t="shared" si="22"/>
        <v>5.7567536426242905E-2</v>
      </c>
      <c r="H127" s="11">
        <f t="shared" si="22"/>
        <v>0.16802951045596992</v>
      </c>
      <c r="I127" s="11">
        <f t="shared" si="22"/>
        <v>-5.8090205113079829E-2</v>
      </c>
      <c r="J127" s="11">
        <f t="shared" si="22"/>
        <v>-0.17592047690005985</v>
      </c>
      <c r="K127" s="11">
        <f t="shared" si="22"/>
        <v>0.52308843208512923</v>
      </c>
      <c r="L127" s="11">
        <f t="shared" si="22"/>
        <v>0.13941313677692557</v>
      </c>
      <c r="M127" s="11">
        <f t="shared" si="22"/>
        <v>0.26834681584549269</v>
      </c>
      <c r="N127" s="11">
        <f t="shared" si="22"/>
        <v>6.859282764298813E-2</v>
      </c>
      <c r="O127" s="11">
        <f t="shared" si="22"/>
        <v>1.432200660933769E-2</v>
      </c>
      <c r="P127" s="11">
        <f t="shared" si="22"/>
        <v>3.8759873136586798E-3</v>
      </c>
      <c r="Q127" s="11">
        <f t="shared" si="22"/>
        <v>-3.7859119503129257E-2</v>
      </c>
      <c r="R127" s="11">
        <f t="shared" si="22"/>
        <v>0.14625938201637312</v>
      </c>
      <c r="S127" s="11">
        <f t="shared" si="22"/>
        <v>0.20983127157724923</v>
      </c>
      <c r="T127" s="11">
        <f t="shared" si="22"/>
        <v>8.2721141068631265E-3</v>
      </c>
      <c r="U127" s="11">
        <f t="shared" si="22"/>
        <v>-0.20466776759233096</v>
      </c>
    </row>
    <row r="128" spans="2:21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175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2"/>
  <sheetViews>
    <sheetView zoomScale="140" zoomScaleNormal="140" workbookViewId="0">
      <pane xSplit="3" ySplit="5" topLeftCell="M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4" width="9.85546875" style="1" bestFit="1" customWidth="1"/>
    <col min="5" max="5" width="10.140625" style="1" bestFit="1" customWidth="1"/>
    <col min="6" max="7" width="9.85546875" style="1" bestFit="1" customWidth="1"/>
    <col min="8" max="8" width="10.140625" style="1" bestFit="1" customWidth="1"/>
    <col min="9" max="9" width="9.85546875" style="1" bestFit="1" customWidth="1"/>
    <col min="10" max="10" width="10.140625" style="1" bestFit="1" customWidth="1"/>
    <col min="11" max="11" width="9.85546875" style="1" bestFit="1" customWidth="1"/>
    <col min="12" max="14" width="10.140625" style="1" bestFit="1" customWidth="1"/>
    <col min="15" max="15" width="9.85546875" style="1" bestFit="1" customWidth="1"/>
    <col min="16" max="16" width="10.140625" style="1" bestFit="1" customWidth="1"/>
    <col min="17" max="17" width="9.85546875" style="1" bestFit="1" customWidth="1"/>
    <col min="18" max="20" width="10.140625" style="1" bestFit="1" customWidth="1"/>
    <col min="21" max="16384" width="9.28515625" style="1"/>
  </cols>
  <sheetData>
    <row r="2" spans="2:21" ht="15.75" x14ac:dyDescent="0.25">
      <c r="B2" s="24" t="s">
        <v>169</v>
      </c>
    </row>
    <row r="3" spans="2:21" ht="15.75" x14ac:dyDescent="0.25">
      <c r="B3" s="24" t="s">
        <v>168</v>
      </c>
    </row>
    <row r="5" spans="2:21" x14ac:dyDescent="0.2">
      <c r="B5" s="2" t="s">
        <v>52</v>
      </c>
      <c r="C5" s="2" t="s">
        <v>51</v>
      </c>
      <c r="D5" s="61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1" t="s">
        <v>11</v>
      </c>
      <c r="P5" s="61" t="s">
        <v>12</v>
      </c>
      <c r="Q5" s="61" t="s">
        <v>131</v>
      </c>
      <c r="R5" s="61" t="s">
        <v>132</v>
      </c>
      <c r="S5" s="61" t="s">
        <v>133</v>
      </c>
      <c r="T5" s="61" t="s">
        <v>172</v>
      </c>
      <c r="U5" s="61" t="s">
        <v>180</v>
      </c>
    </row>
    <row r="6" spans="2:21" x14ac:dyDescent="0.2">
      <c r="B6" s="4" t="s">
        <v>13</v>
      </c>
      <c r="C6" s="4" t="s">
        <v>53</v>
      </c>
      <c r="D6" s="66">
        <v>4648316.4000000004</v>
      </c>
      <c r="E6" s="66">
        <v>5181658.5999999996</v>
      </c>
      <c r="F6" s="66">
        <v>5583489.7999999998</v>
      </c>
      <c r="G6" s="66">
        <v>5899867.7000000002</v>
      </c>
      <c r="H6" s="66">
        <v>5972238.2000000002</v>
      </c>
      <c r="I6" s="66">
        <v>6080499.5999999996</v>
      </c>
      <c r="J6" s="66">
        <v>6186563.7000000002</v>
      </c>
      <c r="K6" s="66">
        <v>6115646.9000000004</v>
      </c>
      <c r="L6" s="66">
        <v>5977450.2000000002</v>
      </c>
      <c r="M6" s="66">
        <v>5868063.2000000002</v>
      </c>
      <c r="N6" s="66">
        <v>5748707.5999999996</v>
      </c>
      <c r="O6" s="66">
        <v>5666298.5999999996</v>
      </c>
      <c r="P6" s="66">
        <v>5623172.7000000002</v>
      </c>
      <c r="Q6" s="66">
        <v>5597213.7999999998</v>
      </c>
      <c r="R6" s="66">
        <v>5586219.5999999996</v>
      </c>
      <c r="S6" s="66">
        <v>5563063</v>
      </c>
      <c r="T6" s="66">
        <v>5578003.5999999996</v>
      </c>
      <c r="U6" s="66">
        <v>5706719.2999999998</v>
      </c>
    </row>
    <row r="7" spans="2:21" x14ac:dyDescent="0.2">
      <c r="B7" s="4" t="s">
        <v>39</v>
      </c>
      <c r="C7" s="4" t="s">
        <v>54</v>
      </c>
      <c r="D7" s="66">
        <v>1882977.4</v>
      </c>
      <c r="E7" s="66">
        <v>2069901.7</v>
      </c>
      <c r="F7" s="66">
        <v>2230429.7000000002</v>
      </c>
      <c r="G7" s="66">
        <v>2324644.7999999998</v>
      </c>
      <c r="H7" s="66">
        <v>2353558.1</v>
      </c>
      <c r="I7" s="66">
        <v>2378448.5</v>
      </c>
      <c r="J7" s="66">
        <v>2453927.2999999998</v>
      </c>
      <c r="K7" s="66">
        <v>2473835.4</v>
      </c>
      <c r="L7" s="66">
        <v>2419825.5</v>
      </c>
      <c r="M7" s="66">
        <v>2388583.6</v>
      </c>
      <c r="N7" s="66">
        <v>2317939.6</v>
      </c>
      <c r="O7" s="66">
        <v>2266864.6</v>
      </c>
      <c r="P7" s="66">
        <v>2224189.5</v>
      </c>
      <c r="Q7" s="66">
        <v>2197839.7000000002</v>
      </c>
      <c r="R7" s="66">
        <v>2184368.4</v>
      </c>
      <c r="S7" s="66">
        <v>2149898.5</v>
      </c>
      <c r="T7" s="66">
        <v>2142008.7999999998</v>
      </c>
      <c r="U7" s="66">
        <v>2162727.7000000002</v>
      </c>
    </row>
    <row r="8" spans="2:21" x14ac:dyDescent="0.2">
      <c r="B8" s="4" t="s">
        <v>38</v>
      </c>
      <c r="C8" s="4" t="s">
        <v>55</v>
      </c>
      <c r="D8" s="66">
        <v>760803</v>
      </c>
      <c r="E8" s="66">
        <v>796232</v>
      </c>
      <c r="F8" s="66">
        <v>833758</v>
      </c>
      <c r="G8" s="66">
        <v>870403</v>
      </c>
      <c r="H8" s="66">
        <v>888266</v>
      </c>
      <c r="I8" s="66">
        <v>917923</v>
      </c>
      <c r="J8" s="66">
        <v>962840</v>
      </c>
      <c r="K8" s="66">
        <v>966281</v>
      </c>
      <c r="L8" s="66">
        <v>958751</v>
      </c>
      <c r="M8" s="66">
        <v>950271</v>
      </c>
      <c r="N8" s="66">
        <v>942541</v>
      </c>
      <c r="O8" s="66">
        <v>934473</v>
      </c>
      <c r="P8" s="66">
        <v>930461</v>
      </c>
      <c r="Q8" s="66">
        <v>937199.9</v>
      </c>
      <c r="R8" s="66">
        <v>932055.9</v>
      </c>
      <c r="S8" s="66">
        <v>930313.1</v>
      </c>
      <c r="T8" s="66">
        <v>973930.1</v>
      </c>
      <c r="U8" s="66">
        <v>1037370.8</v>
      </c>
    </row>
    <row r="9" spans="2:21" x14ac:dyDescent="0.2">
      <c r="B9" s="4" t="s">
        <v>118</v>
      </c>
      <c r="C9" s="4" t="s">
        <v>96</v>
      </c>
      <c r="D9" s="66">
        <v>51653</v>
      </c>
      <c r="E9" s="66">
        <v>53066</v>
      </c>
      <c r="F9" s="66">
        <v>54570</v>
      </c>
      <c r="G9" s="66">
        <v>55908</v>
      </c>
      <c r="H9" s="66">
        <v>55748</v>
      </c>
      <c r="I9" s="66">
        <v>56556</v>
      </c>
      <c r="J9" s="66">
        <v>58065</v>
      </c>
      <c r="K9" s="66">
        <v>56834</v>
      </c>
      <c r="L9" s="66">
        <v>54854</v>
      </c>
      <c r="M9" s="66">
        <v>52739</v>
      </c>
      <c r="N9" s="66">
        <v>50819</v>
      </c>
      <c r="O9" s="66">
        <v>49001</v>
      </c>
      <c r="P9" s="66">
        <v>47723</v>
      </c>
      <c r="Q9" s="66">
        <v>47055</v>
      </c>
      <c r="R9" s="66">
        <v>45800</v>
      </c>
      <c r="S9" s="66">
        <v>44782</v>
      </c>
      <c r="T9" s="66">
        <v>45790</v>
      </c>
      <c r="U9" s="66">
        <v>47535</v>
      </c>
    </row>
    <row r="10" spans="2:21" x14ac:dyDescent="0.2">
      <c r="B10" s="58" t="s">
        <v>122</v>
      </c>
      <c r="C10" s="4" t="s">
        <v>130</v>
      </c>
      <c r="D10" s="66">
        <v>651742.9</v>
      </c>
      <c r="E10" s="66">
        <v>686275</v>
      </c>
      <c r="F10" s="66">
        <v>718574.1</v>
      </c>
      <c r="G10" s="66">
        <v>749057.4</v>
      </c>
      <c r="H10" s="66">
        <v>742069.3</v>
      </c>
      <c r="I10" s="66">
        <v>751793.2</v>
      </c>
      <c r="J10" s="66">
        <v>758342.1</v>
      </c>
      <c r="K10" s="66">
        <v>764081.3</v>
      </c>
      <c r="L10" s="66">
        <v>735722.3</v>
      </c>
      <c r="M10" s="66">
        <v>720464.8</v>
      </c>
      <c r="N10" s="66">
        <v>718666</v>
      </c>
      <c r="O10" s="66">
        <v>709765.3</v>
      </c>
      <c r="P10" s="66">
        <v>725384.8</v>
      </c>
      <c r="Q10" s="66">
        <v>737604.3</v>
      </c>
      <c r="R10" s="66">
        <v>762727.9</v>
      </c>
      <c r="S10" s="66">
        <v>753633.5</v>
      </c>
      <c r="T10" s="66">
        <v>779297.9</v>
      </c>
      <c r="U10" s="66">
        <v>828196.6</v>
      </c>
    </row>
    <row r="11" spans="2:21" x14ac:dyDescent="0.2">
      <c r="B11" s="58" t="s">
        <v>123</v>
      </c>
      <c r="C11" s="6" t="s">
        <v>57</v>
      </c>
      <c r="D11" s="66">
        <v>139306.79999999999</v>
      </c>
      <c r="E11" s="66">
        <v>146149.5</v>
      </c>
      <c r="F11" s="66">
        <v>151734.79999999999</v>
      </c>
      <c r="G11" s="66">
        <v>159278.29999999999</v>
      </c>
      <c r="H11" s="66">
        <v>154060.6</v>
      </c>
      <c r="I11" s="66">
        <v>157055.5</v>
      </c>
      <c r="J11" s="66">
        <v>151093.20000000001</v>
      </c>
      <c r="K11" s="66">
        <v>148767.4</v>
      </c>
      <c r="L11" s="66">
        <v>139683.79999999999</v>
      </c>
      <c r="M11" s="66">
        <v>131443</v>
      </c>
      <c r="N11" s="66">
        <v>129423.3</v>
      </c>
      <c r="O11" s="66">
        <v>128419.5</v>
      </c>
      <c r="P11" s="66">
        <v>131510.79999999999</v>
      </c>
      <c r="Q11" s="66">
        <v>134534.39999999999</v>
      </c>
      <c r="R11" s="66">
        <v>141110.79999999999</v>
      </c>
      <c r="S11" s="66">
        <v>138340</v>
      </c>
      <c r="T11" s="66">
        <v>144016.79999999999</v>
      </c>
      <c r="U11" s="66">
        <v>156491.70000000001</v>
      </c>
    </row>
    <row r="12" spans="2:21" x14ac:dyDescent="0.2">
      <c r="B12" s="58" t="s">
        <v>124</v>
      </c>
      <c r="C12" s="6" t="s">
        <v>58</v>
      </c>
      <c r="D12" s="66">
        <v>34353.199999999997</v>
      </c>
      <c r="E12" s="66">
        <v>34016</v>
      </c>
      <c r="F12" s="66">
        <v>34408.9</v>
      </c>
      <c r="G12" s="66">
        <v>34052.5</v>
      </c>
      <c r="H12" s="66">
        <v>34002.6</v>
      </c>
      <c r="I12" s="66">
        <v>33944.5</v>
      </c>
      <c r="J12" s="66">
        <v>34497.5</v>
      </c>
      <c r="K12" s="66">
        <v>35389.1</v>
      </c>
      <c r="L12" s="66">
        <v>34008.800000000003</v>
      </c>
      <c r="M12" s="66">
        <v>32998.199999999997</v>
      </c>
      <c r="N12" s="66">
        <v>34427.5</v>
      </c>
      <c r="O12" s="66">
        <v>35474.300000000003</v>
      </c>
      <c r="P12" s="66">
        <v>36658.9</v>
      </c>
      <c r="Q12" s="66">
        <v>37409.800000000003</v>
      </c>
      <c r="R12" s="66">
        <v>39043.9</v>
      </c>
      <c r="S12" s="66">
        <v>39412.9</v>
      </c>
      <c r="T12" s="66">
        <v>40102.9</v>
      </c>
      <c r="U12" s="66">
        <v>42168.7</v>
      </c>
    </row>
    <row r="13" spans="2:21" x14ac:dyDescent="0.2">
      <c r="B13" s="58" t="s">
        <v>120</v>
      </c>
      <c r="C13" s="6" t="s">
        <v>129</v>
      </c>
      <c r="D13" s="66">
        <v>478082.9</v>
      </c>
      <c r="E13" s="66">
        <v>506109.4</v>
      </c>
      <c r="F13" s="66">
        <v>532430.4</v>
      </c>
      <c r="G13" s="66">
        <v>555726.6</v>
      </c>
      <c r="H13" s="66">
        <v>554006.19999999995</v>
      </c>
      <c r="I13" s="66">
        <v>560793.30000000005</v>
      </c>
      <c r="J13" s="66">
        <v>572751.4</v>
      </c>
      <c r="K13" s="66">
        <v>579924.80000000005</v>
      </c>
      <c r="L13" s="66">
        <v>562029.6</v>
      </c>
      <c r="M13" s="66">
        <v>556023.6</v>
      </c>
      <c r="N13" s="66">
        <v>554815.19999999995</v>
      </c>
      <c r="O13" s="66">
        <v>545871.5</v>
      </c>
      <c r="P13" s="66">
        <v>557215.19999999995</v>
      </c>
      <c r="Q13" s="66">
        <v>565660.1</v>
      </c>
      <c r="R13" s="66">
        <v>582573.30000000005</v>
      </c>
      <c r="S13" s="66">
        <v>575880.6</v>
      </c>
      <c r="T13" s="66">
        <v>595178.19999999995</v>
      </c>
      <c r="U13" s="66">
        <v>629536.19999999995</v>
      </c>
    </row>
    <row r="14" spans="2:21" x14ac:dyDescent="0.2">
      <c r="B14" s="4" t="s">
        <v>14</v>
      </c>
      <c r="C14" s="4" t="s">
        <v>59</v>
      </c>
      <c r="D14" s="66">
        <v>5171.7</v>
      </c>
      <c r="E14" s="66">
        <v>5357.5</v>
      </c>
      <c r="F14" s="66">
        <v>5565.1</v>
      </c>
      <c r="G14" s="66">
        <v>5264.9</v>
      </c>
      <c r="H14" s="66">
        <v>5614.3</v>
      </c>
      <c r="I14" s="66">
        <v>6195</v>
      </c>
      <c r="J14" s="66">
        <v>5933.2</v>
      </c>
      <c r="K14" s="66">
        <v>5964.1</v>
      </c>
      <c r="L14" s="66">
        <v>5857.9</v>
      </c>
      <c r="M14" s="66">
        <v>5953.6</v>
      </c>
      <c r="N14" s="66">
        <v>5734</v>
      </c>
      <c r="O14" s="66">
        <v>5867</v>
      </c>
      <c r="P14" s="66">
        <v>5916.3</v>
      </c>
      <c r="Q14" s="66">
        <v>5696</v>
      </c>
      <c r="R14" s="66">
        <v>5583.5</v>
      </c>
      <c r="S14" s="66">
        <v>5335.8</v>
      </c>
      <c r="T14" s="66">
        <v>5387.6</v>
      </c>
      <c r="U14" s="66">
        <v>5363.7</v>
      </c>
    </row>
    <row r="15" spans="2:21" x14ac:dyDescent="0.2">
      <c r="B15" s="4" t="s">
        <v>43</v>
      </c>
      <c r="C15" s="4" t="s">
        <v>60</v>
      </c>
      <c r="D15" s="66">
        <v>142701.6</v>
      </c>
      <c r="E15" s="66">
        <v>147584.1</v>
      </c>
      <c r="F15" s="66">
        <v>152954.29999999999</v>
      </c>
      <c r="G15" s="66">
        <v>158320.5</v>
      </c>
      <c r="H15" s="66">
        <v>159103.4</v>
      </c>
      <c r="I15" s="66">
        <v>163828.1</v>
      </c>
      <c r="J15" s="66">
        <v>164977.20000000001</v>
      </c>
      <c r="K15" s="66">
        <v>163624.1</v>
      </c>
      <c r="L15" s="66">
        <v>166717.6</v>
      </c>
      <c r="M15" s="66">
        <v>172329.3</v>
      </c>
      <c r="N15" s="66">
        <v>184263</v>
      </c>
      <c r="O15" s="66">
        <v>188689.8</v>
      </c>
      <c r="P15" s="66">
        <v>194475.4</v>
      </c>
      <c r="Q15" s="66">
        <v>200744.2</v>
      </c>
      <c r="R15" s="66">
        <v>205626.6</v>
      </c>
      <c r="S15" s="66">
        <v>208735.5</v>
      </c>
      <c r="T15" s="66">
        <v>215676.6</v>
      </c>
      <c r="U15" s="66">
        <v>224842.5</v>
      </c>
    </row>
    <row r="16" spans="2:21" x14ac:dyDescent="0.2">
      <c r="B16" s="59" t="s">
        <v>127</v>
      </c>
      <c r="C16" s="7" t="s">
        <v>117</v>
      </c>
      <c r="D16" s="66">
        <v>77453.899999999994</v>
      </c>
      <c r="E16" s="66">
        <v>81866</v>
      </c>
      <c r="F16" s="66">
        <v>85715.3</v>
      </c>
      <c r="G16" s="66">
        <v>89605.3</v>
      </c>
      <c r="H16" s="66">
        <v>90872.6</v>
      </c>
      <c r="I16" s="66">
        <v>95025.7</v>
      </c>
      <c r="J16" s="66">
        <v>96334.6</v>
      </c>
      <c r="K16" s="66">
        <v>95749.4</v>
      </c>
      <c r="L16" s="66">
        <v>98415.6</v>
      </c>
      <c r="M16" s="66">
        <v>100956.5</v>
      </c>
      <c r="N16" s="66">
        <v>105012.6</v>
      </c>
      <c r="O16" s="66">
        <v>106678.39999999999</v>
      </c>
      <c r="P16" s="66">
        <v>110413.7</v>
      </c>
      <c r="Q16" s="66">
        <v>114775.6</v>
      </c>
      <c r="R16" s="66">
        <v>118711.4</v>
      </c>
      <c r="S16" s="66">
        <v>120830.3</v>
      </c>
      <c r="T16" s="66">
        <v>125629.8</v>
      </c>
      <c r="U16" s="66">
        <v>131904.6</v>
      </c>
    </row>
    <row r="17" spans="2:21" x14ac:dyDescent="0.2">
      <c r="B17" s="58" t="s">
        <v>171</v>
      </c>
      <c r="C17" s="7" t="s">
        <v>170</v>
      </c>
      <c r="D17" s="66">
        <v>54912.1</v>
      </c>
      <c r="E17" s="66">
        <v>55088.5</v>
      </c>
      <c r="F17" s="66">
        <v>56181.1</v>
      </c>
      <c r="G17" s="66">
        <v>57122.5</v>
      </c>
      <c r="H17" s="66">
        <v>56789.7</v>
      </c>
      <c r="I17" s="66">
        <v>57619.8</v>
      </c>
      <c r="J17" s="66">
        <v>57019.4</v>
      </c>
      <c r="K17" s="66">
        <v>56437.7</v>
      </c>
      <c r="L17" s="66">
        <v>56964.7</v>
      </c>
      <c r="M17" s="66">
        <v>60061.5</v>
      </c>
      <c r="N17" s="66">
        <v>64263.7</v>
      </c>
      <c r="O17" s="66">
        <v>67582.7</v>
      </c>
      <c r="P17" s="66">
        <v>70165.5</v>
      </c>
      <c r="Q17" s="66">
        <v>72436.399999999994</v>
      </c>
      <c r="R17" s="66">
        <v>73963.899999999994</v>
      </c>
      <c r="S17" s="66">
        <v>75463.399999999994</v>
      </c>
      <c r="T17" s="66">
        <v>77927.8</v>
      </c>
      <c r="U17" s="66">
        <v>81389.3</v>
      </c>
    </row>
    <row r="18" spans="2:21" x14ac:dyDescent="0.2">
      <c r="B18" s="4" t="s">
        <v>15</v>
      </c>
      <c r="C18" s="4" t="s">
        <v>61</v>
      </c>
      <c r="D18" s="66">
        <v>333838.2</v>
      </c>
      <c r="E18" s="66">
        <v>348070.5</v>
      </c>
      <c r="F18" s="66">
        <v>368052.5</v>
      </c>
      <c r="G18" s="66">
        <v>380042.9</v>
      </c>
      <c r="H18" s="66">
        <v>361734.2</v>
      </c>
      <c r="I18" s="66">
        <v>379332.3</v>
      </c>
      <c r="J18" s="66">
        <v>392341.9</v>
      </c>
      <c r="K18" s="66">
        <v>382358.2</v>
      </c>
      <c r="L18" s="66">
        <v>376077.4</v>
      </c>
      <c r="M18" s="66">
        <v>378611.1</v>
      </c>
      <c r="N18" s="66">
        <v>379313.5</v>
      </c>
      <c r="O18" s="66">
        <v>385332</v>
      </c>
      <c r="P18" s="66">
        <v>393959.9</v>
      </c>
      <c r="Q18" s="66">
        <v>404713.4</v>
      </c>
      <c r="R18" s="66">
        <v>407466.9</v>
      </c>
      <c r="S18" s="66">
        <v>401126.8</v>
      </c>
      <c r="T18" s="66">
        <v>425426.5</v>
      </c>
      <c r="U18" s="66">
        <v>433013.3</v>
      </c>
    </row>
    <row r="19" spans="2:21" x14ac:dyDescent="0.2">
      <c r="B19" s="4" t="s">
        <v>16</v>
      </c>
      <c r="C19" s="4" t="s">
        <v>62</v>
      </c>
      <c r="D19" s="66">
        <v>253996.5</v>
      </c>
      <c r="E19" s="66">
        <v>256698</v>
      </c>
      <c r="F19" s="66">
        <v>263080.40000000002</v>
      </c>
      <c r="G19" s="66">
        <v>265777.59999999998</v>
      </c>
      <c r="H19" s="66">
        <v>266444.7</v>
      </c>
      <c r="I19" s="66">
        <v>268258.59999999998</v>
      </c>
      <c r="J19" s="66">
        <v>267247.5</v>
      </c>
      <c r="K19" s="66">
        <v>264834.09999999998</v>
      </c>
      <c r="L19" s="66">
        <v>261819.3</v>
      </c>
      <c r="M19" s="66">
        <v>261043</v>
      </c>
      <c r="N19" s="66">
        <v>259205.1</v>
      </c>
      <c r="O19" s="66">
        <v>258709.3</v>
      </c>
      <c r="P19" s="66">
        <v>261762.5</v>
      </c>
      <c r="Q19" s="66">
        <v>262446.8</v>
      </c>
      <c r="R19" s="66">
        <v>260001.8</v>
      </c>
      <c r="S19" s="66">
        <v>258332.9</v>
      </c>
      <c r="T19" s="66">
        <v>259435.6</v>
      </c>
      <c r="U19" s="66">
        <v>261816.5</v>
      </c>
    </row>
    <row r="20" spans="2:21" x14ac:dyDescent="0.2">
      <c r="B20" s="2" t="s">
        <v>42</v>
      </c>
      <c r="C20" s="2" t="s">
        <v>63</v>
      </c>
      <c r="D20" s="67">
        <v>8731200.8000000007</v>
      </c>
      <c r="E20" s="67">
        <v>9544843.3000000007</v>
      </c>
      <c r="F20" s="67">
        <v>10210473.800000001</v>
      </c>
      <c r="G20" s="67">
        <v>10709286.800000001</v>
      </c>
      <c r="H20" s="67">
        <v>10804776.1</v>
      </c>
      <c r="I20" s="67">
        <v>11002834.5</v>
      </c>
      <c r="J20" s="67">
        <v>11250237.9</v>
      </c>
      <c r="K20" s="67">
        <v>11193459.1</v>
      </c>
      <c r="L20" s="67">
        <v>10957075</v>
      </c>
      <c r="M20" s="67">
        <v>10798058.699999999</v>
      </c>
      <c r="N20" s="67">
        <v>10607188.9</v>
      </c>
      <c r="O20" s="67">
        <v>10465000.6</v>
      </c>
      <c r="P20" s="67">
        <v>10407045.1</v>
      </c>
      <c r="Q20" s="67">
        <v>10390513</v>
      </c>
      <c r="R20" s="67">
        <v>10389850.6</v>
      </c>
      <c r="S20" s="67">
        <v>10315221.1</v>
      </c>
      <c r="T20" s="67">
        <v>10424956.6</v>
      </c>
      <c r="U20" s="67">
        <v>10707585.4</v>
      </c>
    </row>
    <row r="21" spans="2:21" x14ac:dyDescent="0.2">
      <c r="B21" s="4" t="s">
        <v>17</v>
      </c>
      <c r="C21" s="4" t="s">
        <v>64</v>
      </c>
      <c r="D21" s="66">
        <v>34472.879999999997</v>
      </c>
      <c r="E21" s="66">
        <v>38256.04</v>
      </c>
      <c r="F21" s="66">
        <v>45018.16</v>
      </c>
      <c r="G21" s="66">
        <v>49183.27</v>
      </c>
      <c r="H21" s="66">
        <v>66945.22</v>
      </c>
      <c r="I21" s="66">
        <v>90388.05</v>
      </c>
      <c r="J21" s="66">
        <v>103021.79</v>
      </c>
      <c r="K21" s="66">
        <v>106591.3</v>
      </c>
      <c r="L21" s="66">
        <v>75521.789999999994</v>
      </c>
      <c r="M21" s="66">
        <v>85180.53</v>
      </c>
      <c r="N21" s="66">
        <v>84543.45</v>
      </c>
      <c r="O21" s="66">
        <v>93097.54</v>
      </c>
      <c r="P21" s="66">
        <v>91644.41</v>
      </c>
      <c r="Q21" s="66">
        <v>95096.79</v>
      </c>
      <c r="R21" s="66">
        <v>113804.96</v>
      </c>
      <c r="S21" s="66">
        <v>128560.47</v>
      </c>
      <c r="T21" s="66">
        <v>152209.95000000001</v>
      </c>
      <c r="U21" s="66">
        <v>161074.13</v>
      </c>
    </row>
    <row r="22" spans="2:21" x14ac:dyDescent="0.2">
      <c r="B22" s="4" t="s">
        <v>18</v>
      </c>
      <c r="C22" s="4" t="s">
        <v>65</v>
      </c>
      <c r="D22" s="66">
        <v>1848192.66</v>
      </c>
      <c r="E22" s="66">
        <v>2090151.9200000002</v>
      </c>
      <c r="F22" s="66">
        <v>2229396.71</v>
      </c>
      <c r="G22" s="66">
        <v>2414710.39</v>
      </c>
      <c r="H22" s="66">
        <v>2476285.13</v>
      </c>
      <c r="I22" s="66">
        <v>2527282.7999999998</v>
      </c>
      <c r="J22" s="66">
        <v>2677011.52</v>
      </c>
      <c r="K22" s="66">
        <v>2808271.37</v>
      </c>
      <c r="L22" s="66">
        <v>2787508.68</v>
      </c>
      <c r="M22" s="66">
        <v>2834189.84</v>
      </c>
      <c r="N22" s="66">
        <v>2894222.63</v>
      </c>
      <c r="O22" s="66">
        <v>3056266.01</v>
      </c>
      <c r="P22" s="66">
        <v>3206088.71</v>
      </c>
      <c r="Q22" s="66">
        <v>3251650.1</v>
      </c>
      <c r="R22" s="66">
        <v>3326906.92</v>
      </c>
      <c r="S22" s="66">
        <v>3735480.3</v>
      </c>
      <c r="T22" s="66">
        <v>4088251.13</v>
      </c>
      <c r="U22" s="66">
        <v>3828133.84</v>
      </c>
    </row>
    <row r="23" spans="2:21" x14ac:dyDescent="0.2">
      <c r="B23" s="4" t="s">
        <v>19</v>
      </c>
      <c r="C23" s="4" t="s">
        <v>105</v>
      </c>
      <c r="D23" s="66">
        <v>1767634.35</v>
      </c>
      <c r="E23" s="66">
        <v>1766750.3900000001</v>
      </c>
      <c r="F23" s="66">
        <v>1810425.4</v>
      </c>
      <c r="G23" s="66">
        <v>1981401.47</v>
      </c>
      <c r="H23" s="66">
        <v>2197818.2799999998</v>
      </c>
      <c r="I23" s="66">
        <v>2283853.08</v>
      </c>
      <c r="J23" s="66">
        <v>2351713.54</v>
      </c>
      <c r="K23" s="66">
        <v>2623298.84</v>
      </c>
      <c r="L23" s="66">
        <v>2552781.1799999997</v>
      </c>
      <c r="M23" s="66">
        <v>2506584.85</v>
      </c>
      <c r="N23" s="66">
        <v>2472884.21</v>
      </c>
      <c r="O23" s="66">
        <v>2531229.9700000002</v>
      </c>
      <c r="P23" s="66">
        <v>2389150.0699999998</v>
      </c>
      <c r="Q23" s="66">
        <v>2402006.29</v>
      </c>
      <c r="R23" s="66">
        <v>2530052.88</v>
      </c>
      <c r="S23" s="66">
        <v>2774463.93</v>
      </c>
      <c r="T23" s="66">
        <v>2867422.15</v>
      </c>
      <c r="U23" s="66">
        <v>2665297.31</v>
      </c>
    </row>
    <row r="24" spans="2:21" x14ac:dyDescent="0.2">
      <c r="B24" s="4" t="s">
        <v>20</v>
      </c>
      <c r="C24" s="4" t="s">
        <v>66</v>
      </c>
      <c r="D24" s="66">
        <v>1835465.17</v>
      </c>
      <c r="E24" s="66">
        <v>2036063.21</v>
      </c>
      <c r="F24" s="66">
        <v>2228985.88</v>
      </c>
      <c r="G24" s="66">
        <v>2317035.5500000003</v>
      </c>
      <c r="H24" s="66">
        <v>2341202.04</v>
      </c>
      <c r="I24" s="66">
        <v>2388840</v>
      </c>
      <c r="J24" s="66">
        <v>2422790.6599999997</v>
      </c>
      <c r="K24" s="66">
        <v>2471032.12</v>
      </c>
      <c r="L24" s="66">
        <v>2386146.44</v>
      </c>
      <c r="M24" s="66">
        <v>2369041.71</v>
      </c>
      <c r="N24" s="66">
        <v>2338282.3800000004</v>
      </c>
      <c r="O24" s="66">
        <v>2333208.4500000002</v>
      </c>
      <c r="P24" s="66">
        <v>2333683.5699999998</v>
      </c>
      <c r="Q24" s="66">
        <v>2356352.9499999997</v>
      </c>
      <c r="R24" s="66">
        <v>2345775.27</v>
      </c>
      <c r="S24" s="66">
        <v>2409669.1799999997</v>
      </c>
      <c r="T24" s="66">
        <v>2433461.27</v>
      </c>
      <c r="U24" s="66">
        <v>2447798.86</v>
      </c>
    </row>
    <row r="25" spans="2:21" x14ac:dyDescent="0.2">
      <c r="B25" s="4" t="s">
        <v>125</v>
      </c>
      <c r="C25" s="4" t="s">
        <v>67</v>
      </c>
      <c r="D25" s="66">
        <v>2388843.89</v>
      </c>
      <c r="E25" s="66">
        <v>2837110.3499999996</v>
      </c>
      <c r="F25" s="66">
        <v>2520742.36</v>
      </c>
      <c r="G25" s="66">
        <v>2071050.6</v>
      </c>
      <c r="H25" s="66">
        <v>2006683.73</v>
      </c>
      <c r="I25" s="66">
        <v>1847747.03</v>
      </c>
      <c r="J25" s="66">
        <v>1745693.58</v>
      </c>
      <c r="K25" s="66">
        <v>1827861.94</v>
      </c>
      <c r="L25" s="66">
        <v>2024794.28</v>
      </c>
      <c r="M25" s="66">
        <v>2122864.17</v>
      </c>
      <c r="N25" s="66">
        <v>2269647.38</v>
      </c>
      <c r="O25" s="66">
        <v>2235520.29</v>
      </c>
      <c r="P25" s="66">
        <v>2364201.66</v>
      </c>
      <c r="Q25" s="66">
        <v>2289609.52</v>
      </c>
      <c r="R25" s="66">
        <v>2591269.16</v>
      </c>
      <c r="S25" s="66">
        <v>2620058.69</v>
      </c>
      <c r="T25" s="66">
        <v>3112884.19</v>
      </c>
      <c r="U25" s="66">
        <v>2955794.75</v>
      </c>
    </row>
    <row r="26" spans="2:21" x14ac:dyDescent="0.2">
      <c r="B26" s="4" t="s">
        <v>21</v>
      </c>
      <c r="C26" s="4" t="s">
        <v>119</v>
      </c>
      <c r="D26" s="66">
        <v>131252.78</v>
      </c>
      <c r="E26" s="66">
        <v>97850.01</v>
      </c>
      <c r="F26" s="66">
        <v>108731.51</v>
      </c>
      <c r="G26" s="66">
        <v>183965.12999999998</v>
      </c>
      <c r="H26" s="66">
        <v>168964.16</v>
      </c>
      <c r="I26" s="66">
        <v>184497.62</v>
      </c>
      <c r="J26" s="66">
        <v>254652.77</v>
      </c>
      <c r="K26" s="66">
        <v>288814.02</v>
      </c>
      <c r="L26" s="66">
        <v>186248.78</v>
      </c>
      <c r="M26" s="66">
        <v>254587.37000000002</v>
      </c>
      <c r="N26" s="66">
        <v>204458.64</v>
      </c>
      <c r="O26" s="66">
        <v>199483.22</v>
      </c>
      <c r="P26" s="66">
        <v>162828.65000000002</v>
      </c>
      <c r="Q26" s="66">
        <v>147900.79</v>
      </c>
      <c r="R26" s="66">
        <v>168361.18</v>
      </c>
      <c r="S26" s="66">
        <v>173676.87</v>
      </c>
      <c r="T26" s="66">
        <v>167413.60999999999</v>
      </c>
      <c r="U26" s="66">
        <v>205941.65</v>
      </c>
    </row>
    <row r="27" spans="2:21" x14ac:dyDescent="0.2">
      <c r="B27" s="4" t="s">
        <v>22</v>
      </c>
      <c r="C27" s="4" t="s">
        <v>68</v>
      </c>
      <c r="D27" s="66">
        <v>623042.79</v>
      </c>
      <c r="E27" s="66">
        <v>637610.80999999994</v>
      </c>
      <c r="F27" s="66">
        <v>591435.81000000006</v>
      </c>
      <c r="G27" s="66">
        <v>428761.65</v>
      </c>
      <c r="H27" s="66">
        <v>483577.66000000003</v>
      </c>
      <c r="I27" s="66">
        <v>521000.36</v>
      </c>
      <c r="J27" s="66">
        <v>474982.85</v>
      </c>
      <c r="K27" s="66">
        <v>627084.27</v>
      </c>
      <c r="L27" s="66">
        <v>629737.12</v>
      </c>
      <c r="M27" s="66">
        <v>757204.88</v>
      </c>
      <c r="N27" s="66">
        <v>874031.2</v>
      </c>
      <c r="O27" s="66">
        <v>945408.94</v>
      </c>
      <c r="P27" s="66">
        <v>1060018.25</v>
      </c>
      <c r="Q27" s="66">
        <v>1013498.65</v>
      </c>
      <c r="R27" s="66">
        <v>1117169.1399999999</v>
      </c>
      <c r="S27" s="66">
        <v>1183971.56</v>
      </c>
      <c r="T27" s="66">
        <v>1334691.5</v>
      </c>
      <c r="U27" s="66">
        <v>1184550.26</v>
      </c>
    </row>
    <row r="28" spans="2:21" x14ac:dyDescent="0.2">
      <c r="B28" s="4" t="s">
        <v>23</v>
      </c>
      <c r="C28" s="4" t="s">
        <v>106</v>
      </c>
      <c r="D28" s="66">
        <v>634796.84</v>
      </c>
      <c r="E28" s="66">
        <v>671028.44000000006</v>
      </c>
      <c r="F28" s="66">
        <v>668077.27</v>
      </c>
      <c r="G28" s="66">
        <v>646396.60000000009</v>
      </c>
      <c r="H28" s="66">
        <v>693669.36</v>
      </c>
      <c r="I28" s="66">
        <v>731120.35000000009</v>
      </c>
      <c r="J28" s="66">
        <v>735274.9800000001</v>
      </c>
      <c r="K28" s="66">
        <v>752882.37999999989</v>
      </c>
      <c r="L28" s="66">
        <v>793504.53</v>
      </c>
      <c r="M28" s="66">
        <v>864297.4</v>
      </c>
      <c r="N28" s="66">
        <v>924427.68</v>
      </c>
      <c r="O28" s="66">
        <v>982131.6</v>
      </c>
      <c r="P28" s="66">
        <v>1037297.5499999999</v>
      </c>
      <c r="Q28" s="66">
        <v>1045118.8400000001</v>
      </c>
      <c r="R28" s="66">
        <v>1150383.45</v>
      </c>
      <c r="S28" s="66">
        <v>1226322.95</v>
      </c>
      <c r="T28" s="66">
        <v>1266312.76</v>
      </c>
      <c r="U28" s="66">
        <v>1121442.3899999999</v>
      </c>
    </row>
    <row r="29" spans="2:21" x14ac:dyDescent="0.2">
      <c r="B29" s="4" t="s">
        <v>24</v>
      </c>
      <c r="C29" s="4" t="s">
        <v>88</v>
      </c>
      <c r="D29" s="66">
        <v>770298.62</v>
      </c>
      <c r="E29" s="66">
        <v>846878.48</v>
      </c>
      <c r="F29" s="66">
        <v>827476.2</v>
      </c>
      <c r="G29" s="66">
        <v>827338.27</v>
      </c>
      <c r="H29" s="66">
        <v>798425.25</v>
      </c>
      <c r="I29" s="66">
        <v>852253.49</v>
      </c>
      <c r="J29" s="66">
        <v>927114.29</v>
      </c>
      <c r="K29" s="66">
        <v>858899.05</v>
      </c>
      <c r="L29" s="66">
        <v>873050.7300000001</v>
      </c>
      <c r="M29" s="66">
        <v>868784.15</v>
      </c>
      <c r="N29" s="66">
        <v>856158.41</v>
      </c>
      <c r="O29" s="66">
        <v>832472.82</v>
      </c>
      <c r="P29" s="66">
        <v>905208.53</v>
      </c>
      <c r="Q29" s="66">
        <v>848875.05999999994</v>
      </c>
      <c r="R29" s="66">
        <v>887762.89</v>
      </c>
      <c r="S29" s="66">
        <v>855246.02999999991</v>
      </c>
      <c r="T29" s="66">
        <v>1019318.2000000001</v>
      </c>
      <c r="U29" s="66">
        <v>1071293.97</v>
      </c>
    </row>
    <row r="30" spans="2:21" x14ac:dyDescent="0.2">
      <c r="B30" s="2" t="s">
        <v>44</v>
      </c>
      <c r="C30" s="2" t="s">
        <v>69</v>
      </c>
      <c r="D30" s="67">
        <v>10033999.949999999</v>
      </c>
      <c r="E30" s="67">
        <v>11021699.65</v>
      </c>
      <c r="F30" s="67">
        <v>11030289.289999999</v>
      </c>
      <c r="G30" s="67">
        <v>10919842.939999999</v>
      </c>
      <c r="H30" s="67">
        <v>11233570.789999999</v>
      </c>
      <c r="I30" s="67">
        <v>11426982.779999999</v>
      </c>
      <c r="J30" s="67">
        <v>11692255.969999999</v>
      </c>
      <c r="K30" s="67">
        <v>12364735.290000001</v>
      </c>
      <c r="L30" s="67">
        <v>12309293.540000001</v>
      </c>
      <c r="M30" s="67">
        <v>12662734.9</v>
      </c>
      <c r="N30" s="67">
        <v>12918655.970000001</v>
      </c>
      <c r="O30" s="67">
        <v>13208818.84</v>
      </c>
      <c r="P30" s="67">
        <v>13550121.41</v>
      </c>
      <c r="Q30" s="67">
        <v>13450109.01</v>
      </c>
      <c r="R30" s="67">
        <v>14231485.869999999</v>
      </c>
      <c r="S30" s="67">
        <v>15107449.99</v>
      </c>
      <c r="T30" s="67">
        <v>16441964.74</v>
      </c>
      <c r="U30" s="67">
        <v>15641327.130000001</v>
      </c>
    </row>
    <row r="31" spans="2:21" x14ac:dyDescent="0.2">
      <c r="B31" s="2" t="s">
        <v>33</v>
      </c>
      <c r="C31" s="2" t="s">
        <v>98</v>
      </c>
      <c r="D31" s="67">
        <v>18765200.75</v>
      </c>
      <c r="E31" s="67">
        <v>20566542.950000003</v>
      </c>
      <c r="F31" s="67">
        <v>21240763.09</v>
      </c>
      <c r="G31" s="67">
        <v>21629129.740000002</v>
      </c>
      <c r="H31" s="67">
        <v>22038346.890000001</v>
      </c>
      <c r="I31" s="67">
        <v>22429817.280000001</v>
      </c>
      <c r="J31" s="67">
        <v>22942493.869999997</v>
      </c>
      <c r="K31" s="67">
        <v>23558194.390000001</v>
      </c>
      <c r="L31" s="67">
        <v>23266368.539999999</v>
      </c>
      <c r="M31" s="67">
        <v>23460793.600000001</v>
      </c>
      <c r="N31" s="67">
        <v>23525844.870000001</v>
      </c>
      <c r="O31" s="67">
        <v>23673819.439999998</v>
      </c>
      <c r="P31" s="67">
        <v>23957166.509999998</v>
      </c>
      <c r="Q31" s="67">
        <v>23840622.009999998</v>
      </c>
      <c r="R31" s="67">
        <v>24621336.469999999</v>
      </c>
      <c r="S31" s="67">
        <v>25422671.09</v>
      </c>
      <c r="T31" s="67">
        <v>26866921.34</v>
      </c>
      <c r="U31" s="67">
        <v>26348912.530000001</v>
      </c>
    </row>
    <row r="32" spans="2:21" x14ac:dyDescent="0.2">
      <c r="B32" s="4" t="s">
        <v>17</v>
      </c>
      <c r="C32" s="4" t="s">
        <v>64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7347.61</v>
      </c>
      <c r="M32" s="66">
        <v>7911.23</v>
      </c>
      <c r="N32" s="66">
        <v>8370.27</v>
      </c>
      <c r="O32" s="66">
        <v>8386.73</v>
      </c>
      <c r="P32" s="66">
        <v>7808.93</v>
      </c>
      <c r="Q32" s="66">
        <v>7984.98</v>
      </c>
      <c r="R32" s="66">
        <v>8127.28</v>
      </c>
      <c r="S32" s="66">
        <v>7750.6</v>
      </c>
      <c r="T32" s="66">
        <v>25978.65</v>
      </c>
      <c r="U32" s="66">
        <v>26310.77</v>
      </c>
    </row>
    <row r="33" spans="2:21" x14ac:dyDescent="0.2">
      <c r="B33" s="4" t="s">
        <v>18</v>
      </c>
      <c r="C33" s="4" t="s">
        <v>65</v>
      </c>
      <c r="D33" s="66">
        <v>1971140.44</v>
      </c>
      <c r="E33" s="66">
        <v>2212364.04</v>
      </c>
      <c r="F33" s="66">
        <v>2405832.3400000003</v>
      </c>
      <c r="G33" s="66">
        <v>2555498.17</v>
      </c>
      <c r="H33" s="66">
        <v>2564663.9600000004</v>
      </c>
      <c r="I33" s="66">
        <v>2680396.02</v>
      </c>
      <c r="J33" s="66">
        <v>2930373.48</v>
      </c>
      <c r="K33" s="66">
        <v>3095927.9000000004</v>
      </c>
      <c r="L33" s="66">
        <v>3120188.76</v>
      </c>
      <c r="M33" s="66">
        <v>3122203.36</v>
      </c>
      <c r="N33" s="66">
        <v>3221178.6799999997</v>
      </c>
      <c r="O33" s="66">
        <v>3480081.94</v>
      </c>
      <c r="P33" s="66">
        <v>3703085.45</v>
      </c>
      <c r="Q33" s="66">
        <v>3802140.42</v>
      </c>
      <c r="R33" s="66">
        <v>3830331.9</v>
      </c>
      <c r="S33" s="66">
        <v>4299659.8499999996</v>
      </c>
      <c r="T33" s="66">
        <v>4706735.3600000003</v>
      </c>
      <c r="U33" s="66">
        <v>4542785.6499999994</v>
      </c>
    </row>
    <row r="34" spans="2:21" x14ac:dyDescent="0.2">
      <c r="B34" s="4" t="s">
        <v>19</v>
      </c>
      <c r="C34" s="4" t="s">
        <v>105</v>
      </c>
      <c r="D34" s="66">
        <v>2041488.0699999998</v>
      </c>
      <c r="E34" s="66">
        <v>2120856.5</v>
      </c>
      <c r="F34" s="66">
        <v>2201065.81</v>
      </c>
      <c r="G34" s="66">
        <v>2390229.88</v>
      </c>
      <c r="H34" s="66">
        <v>2626233.71</v>
      </c>
      <c r="I34" s="66">
        <v>2708645.2</v>
      </c>
      <c r="J34" s="66">
        <v>2685683.13</v>
      </c>
      <c r="K34" s="66">
        <v>3062711.76</v>
      </c>
      <c r="L34" s="66">
        <v>3091843.3200000003</v>
      </c>
      <c r="M34" s="66">
        <v>3155743.5999999996</v>
      </c>
      <c r="N34" s="66">
        <v>3096790.6799999997</v>
      </c>
      <c r="O34" s="66">
        <v>3042242.29</v>
      </c>
      <c r="P34" s="66">
        <v>2866308.52</v>
      </c>
      <c r="Q34" s="66">
        <v>2761699.5300000003</v>
      </c>
      <c r="R34" s="66">
        <v>2980873.34</v>
      </c>
      <c r="S34" s="66">
        <v>3190163.23</v>
      </c>
      <c r="T34" s="66">
        <v>3228676.86</v>
      </c>
      <c r="U34" s="66">
        <v>2878403.03</v>
      </c>
    </row>
    <row r="35" spans="2:21" x14ac:dyDescent="0.2">
      <c r="B35" s="4" t="s">
        <v>20</v>
      </c>
      <c r="C35" s="4" t="s">
        <v>66</v>
      </c>
      <c r="D35" s="66">
        <v>1852104.47</v>
      </c>
      <c r="E35" s="66">
        <v>2051149</v>
      </c>
      <c r="F35" s="66">
        <v>2258931.1999999997</v>
      </c>
      <c r="G35" s="66">
        <v>2388149.69</v>
      </c>
      <c r="H35" s="66">
        <v>2479167.0699999998</v>
      </c>
      <c r="I35" s="66">
        <v>2596641.5500000003</v>
      </c>
      <c r="J35" s="66">
        <v>2607934.66</v>
      </c>
      <c r="K35" s="66">
        <v>2649531.5299999998</v>
      </c>
      <c r="L35" s="66">
        <v>2504000.7400000002</v>
      </c>
      <c r="M35" s="66">
        <v>2467394.13</v>
      </c>
      <c r="N35" s="66">
        <v>2442235.2800000003</v>
      </c>
      <c r="O35" s="66">
        <v>2427100.86</v>
      </c>
      <c r="P35" s="66">
        <v>2380478.0099999998</v>
      </c>
      <c r="Q35" s="66">
        <v>2445629.09</v>
      </c>
      <c r="R35" s="66">
        <v>2402530.65</v>
      </c>
      <c r="S35" s="66">
        <v>2472212.34</v>
      </c>
      <c r="T35" s="66">
        <v>2549396.83</v>
      </c>
      <c r="U35" s="66">
        <v>2638180.2199999997</v>
      </c>
    </row>
    <row r="36" spans="2:21" x14ac:dyDescent="0.2">
      <c r="B36" s="4" t="s">
        <v>125</v>
      </c>
      <c r="C36" s="4" t="s">
        <v>67</v>
      </c>
      <c r="D36" s="66">
        <v>2426814.83</v>
      </c>
      <c r="E36" s="66">
        <v>2918230.42</v>
      </c>
      <c r="F36" s="66">
        <v>2609000.17</v>
      </c>
      <c r="G36" s="66">
        <v>1996916.1099999999</v>
      </c>
      <c r="H36" s="66">
        <v>1924489.62</v>
      </c>
      <c r="I36" s="66">
        <v>1736654.2</v>
      </c>
      <c r="J36" s="66">
        <v>1606777.9500000002</v>
      </c>
      <c r="K36" s="66">
        <v>1723643.49</v>
      </c>
      <c r="L36" s="66">
        <v>1948084.31</v>
      </c>
      <c r="M36" s="66">
        <v>2053278.04</v>
      </c>
      <c r="N36" s="66">
        <v>2251401.2800000003</v>
      </c>
      <c r="O36" s="66">
        <v>2185698.0099999998</v>
      </c>
      <c r="P36" s="66">
        <v>2339206.7400000002</v>
      </c>
      <c r="Q36" s="66">
        <v>2215915.19</v>
      </c>
      <c r="R36" s="66">
        <v>2537803.04</v>
      </c>
      <c r="S36" s="66">
        <v>2544596.54</v>
      </c>
      <c r="T36" s="66">
        <v>3017085.45</v>
      </c>
      <c r="U36" s="66">
        <v>2807982.89</v>
      </c>
    </row>
    <row r="37" spans="2:21" x14ac:dyDescent="0.2">
      <c r="B37" s="4" t="s">
        <v>21</v>
      </c>
      <c r="C37" s="4" t="s">
        <v>119</v>
      </c>
      <c r="D37" s="66">
        <v>147145.26999999999</v>
      </c>
      <c r="E37" s="66">
        <v>115186.45</v>
      </c>
      <c r="F37" s="66">
        <v>124230.23</v>
      </c>
      <c r="G37" s="66">
        <v>221735.16</v>
      </c>
      <c r="H37" s="66">
        <v>198498.09</v>
      </c>
      <c r="I37" s="66">
        <v>215398.16</v>
      </c>
      <c r="J37" s="66">
        <v>302913.77999999997</v>
      </c>
      <c r="K37" s="66">
        <v>345263</v>
      </c>
      <c r="L37" s="66">
        <v>228275.04</v>
      </c>
      <c r="M37" s="66">
        <v>312570.90000000002</v>
      </c>
      <c r="N37" s="66">
        <v>249572.28</v>
      </c>
      <c r="O37" s="66">
        <v>247183.4</v>
      </c>
      <c r="P37" s="66">
        <v>199780.25999999998</v>
      </c>
      <c r="Q37" s="66">
        <v>184912.05</v>
      </c>
      <c r="R37" s="66">
        <v>216429.48</v>
      </c>
      <c r="S37" s="66">
        <v>231651.08000000002</v>
      </c>
      <c r="T37" s="66">
        <v>205492.31</v>
      </c>
      <c r="U37" s="66">
        <v>182565.37</v>
      </c>
    </row>
    <row r="38" spans="2:21" x14ac:dyDescent="0.2">
      <c r="B38" s="4" t="s">
        <v>22</v>
      </c>
      <c r="C38" s="4" t="s">
        <v>68</v>
      </c>
      <c r="D38" s="66">
        <v>394020.18</v>
      </c>
      <c r="E38" s="66">
        <v>351409.97</v>
      </c>
      <c r="F38" s="66">
        <v>302180.28999999998</v>
      </c>
      <c r="G38" s="66">
        <v>240460.51</v>
      </c>
      <c r="H38" s="66">
        <v>242754.87</v>
      </c>
      <c r="I38" s="66">
        <v>224638.89</v>
      </c>
      <c r="J38" s="66">
        <v>186849.42</v>
      </c>
      <c r="K38" s="66">
        <v>183167.39</v>
      </c>
      <c r="L38" s="66">
        <v>202117.75</v>
      </c>
      <c r="M38" s="66">
        <v>253694.64</v>
      </c>
      <c r="N38" s="66">
        <v>286248.69</v>
      </c>
      <c r="O38" s="66">
        <v>300855.34000000003</v>
      </c>
      <c r="P38" s="66">
        <v>327755.02</v>
      </c>
      <c r="Q38" s="66">
        <v>320105.89</v>
      </c>
      <c r="R38" s="66">
        <v>339361.43</v>
      </c>
      <c r="S38" s="66">
        <v>345608.27</v>
      </c>
      <c r="T38" s="66">
        <v>377629.79</v>
      </c>
      <c r="U38" s="66">
        <v>358450.83</v>
      </c>
    </row>
    <row r="39" spans="2:21" x14ac:dyDescent="0.2">
      <c r="B39" s="4" t="s">
        <v>23</v>
      </c>
      <c r="C39" s="4" t="s">
        <v>106</v>
      </c>
      <c r="D39" s="66">
        <v>612950.18999999994</v>
      </c>
      <c r="E39" s="66">
        <v>646931.53</v>
      </c>
      <c r="F39" s="66">
        <v>642530.14</v>
      </c>
      <c r="G39" s="66">
        <v>620396.73</v>
      </c>
      <c r="H39" s="66">
        <v>668156.73</v>
      </c>
      <c r="I39" s="66">
        <v>705696.73</v>
      </c>
      <c r="J39" s="66">
        <v>707737.73</v>
      </c>
      <c r="K39" s="66">
        <v>723602.73</v>
      </c>
      <c r="L39" s="66">
        <v>758162.61</v>
      </c>
      <c r="M39" s="66">
        <v>828860.5</v>
      </c>
      <c r="N39" s="66">
        <v>892016.40999999992</v>
      </c>
      <c r="O39" s="66">
        <v>950254.55999999994</v>
      </c>
      <c r="P39" s="66">
        <v>1002858.48</v>
      </c>
      <c r="Q39" s="66">
        <v>1007749.1599999999</v>
      </c>
      <c r="R39" s="66">
        <v>1111538.3600000001</v>
      </c>
      <c r="S39" s="66">
        <v>1187440.8999999999</v>
      </c>
      <c r="T39" s="66">
        <v>1227221.08</v>
      </c>
      <c r="U39" s="66">
        <v>1082506.1200000001</v>
      </c>
    </row>
    <row r="40" spans="2:21" x14ac:dyDescent="0.2">
      <c r="B40" s="4" t="s">
        <v>71</v>
      </c>
      <c r="C40" s="4" t="s">
        <v>70</v>
      </c>
      <c r="D40" s="66">
        <v>741645.63</v>
      </c>
      <c r="E40" s="66">
        <v>822306.4800000001</v>
      </c>
      <c r="F40" s="66">
        <v>804762.2</v>
      </c>
      <c r="G40" s="66">
        <v>805377.27</v>
      </c>
      <c r="H40" s="66">
        <v>766442.25</v>
      </c>
      <c r="I40" s="66">
        <v>836384.49</v>
      </c>
      <c r="J40" s="66">
        <v>911675.29</v>
      </c>
      <c r="K40" s="66">
        <v>838241.05</v>
      </c>
      <c r="L40" s="66">
        <v>838024.87</v>
      </c>
      <c r="M40" s="66">
        <v>822666.50000000012</v>
      </c>
      <c r="N40" s="66">
        <v>811214.31</v>
      </c>
      <c r="O40" s="66">
        <v>800460.24</v>
      </c>
      <c r="P40" s="66">
        <v>877971.75999999989</v>
      </c>
      <c r="Q40" s="66">
        <v>822181.90999999992</v>
      </c>
      <c r="R40" s="66">
        <v>863225.14</v>
      </c>
      <c r="S40" s="66">
        <v>838313.09</v>
      </c>
      <c r="T40" s="66">
        <v>1002813.58</v>
      </c>
      <c r="U40" s="66">
        <v>1079125.74</v>
      </c>
    </row>
    <row r="41" spans="2:21" x14ac:dyDescent="0.2">
      <c r="B41" s="2" t="s">
        <v>45</v>
      </c>
      <c r="C41" s="2" t="s">
        <v>72</v>
      </c>
      <c r="D41" s="67">
        <v>10187309.08</v>
      </c>
      <c r="E41" s="67">
        <v>11238434.4</v>
      </c>
      <c r="F41" s="67">
        <v>11348532.370000001</v>
      </c>
      <c r="G41" s="67">
        <v>11218763.52</v>
      </c>
      <c r="H41" s="67">
        <v>11470406.300000001</v>
      </c>
      <c r="I41" s="67">
        <v>11704455.24</v>
      </c>
      <c r="J41" s="67">
        <v>11939945.459999999</v>
      </c>
      <c r="K41" s="67">
        <v>12622088.85</v>
      </c>
      <c r="L41" s="67">
        <v>12698045.01</v>
      </c>
      <c r="M41" s="67">
        <v>13024322.890000001</v>
      </c>
      <c r="N41" s="67">
        <v>13259027.890000001</v>
      </c>
      <c r="O41" s="67">
        <v>13442263.359999999</v>
      </c>
      <c r="P41" s="67">
        <v>13705253.18</v>
      </c>
      <c r="Q41" s="67">
        <v>13568318.189999999</v>
      </c>
      <c r="R41" s="67">
        <v>14290220.629999999</v>
      </c>
      <c r="S41" s="67">
        <v>15117395.91</v>
      </c>
      <c r="T41" s="67">
        <v>16341029.92</v>
      </c>
      <c r="U41" s="67">
        <v>15596310.609999999</v>
      </c>
    </row>
    <row r="42" spans="2:21" x14ac:dyDescent="0.2">
      <c r="B42" s="2" t="s">
        <v>34</v>
      </c>
      <c r="C42" s="2" t="s">
        <v>73</v>
      </c>
      <c r="D42" s="67">
        <v>8577891.6699999999</v>
      </c>
      <c r="E42" s="67">
        <v>9328108.5500000026</v>
      </c>
      <c r="F42" s="67">
        <v>9892230.7199999988</v>
      </c>
      <c r="G42" s="67">
        <v>10410366.220000003</v>
      </c>
      <c r="H42" s="67">
        <v>10567940.59</v>
      </c>
      <c r="I42" s="67">
        <v>10725362.040000001</v>
      </c>
      <c r="J42" s="67">
        <v>11002548.409999998</v>
      </c>
      <c r="K42" s="67">
        <v>10936105.540000001</v>
      </c>
      <c r="L42" s="67">
        <v>10568323.529999999</v>
      </c>
      <c r="M42" s="67">
        <v>10436470.710000001</v>
      </c>
      <c r="N42" s="67">
        <v>10266816.98</v>
      </c>
      <c r="O42" s="67">
        <v>10231556.079999998</v>
      </c>
      <c r="P42" s="67">
        <v>10251913.329999998</v>
      </c>
      <c r="Q42" s="67">
        <v>10272303.819999998</v>
      </c>
      <c r="R42" s="67">
        <v>10331115.84</v>
      </c>
      <c r="S42" s="67">
        <v>10305275.18</v>
      </c>
      <c r="T42" s="67">
        <v>10525891.42</v>
      </c>
      <c r="U42" s="67">
        <v>10752601.920000002</v>
      </c>
    </row>
    <row r="43" spans="2:21" x14ac:dyDescent="0.2">
      <c r="B43" s="15" t="s">
        <v>74</v>
      </c>
      <c r="C43" s="15" t="s">
        <v>97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2:21" x14ac:dyDescent="0.2">
      <c r="B44" s="58" t="s">
        <v>121</v>
      </c>
      <c r="C44" s="14" t="s">
        <v>95</v>
      </c>
      <c r="D44" s="66">
        <v>488451.5</v>
      </c>
      <c r="E44" s="66">
        <v>512287.4</v>
      </c>
      <c r="F44" s="66">
        <v>528641.69999999995</v>
      </c>
      <c r="G44" s="66">
        <v>544529.4</v>
      </c>
      <c r="H44" s="66">
        <v>543607.80000000005</v>
      </c>
      <c r="I44" s="66">
        <v>559389.9</v>
      </c>
      <c r="J44" s="66">
        <v>577653.5</v>
      </c>
      <c r="K44" s="66">
        <v>575197.5</v>
      </c>
      <c r="L44" s="66">
        <v>555670.19999999995</v>
      </c>
      <c r="M44" s="66">
        <v>538355.19999999995</v>
      </c>
      <c r="N44" s="66">
        <v>534169.80000000005</v>
      </c>
      <c r="O44" s="66">
        <v>535970.4</v>
      </c>
      <c r="P44" s="66">
        <v>540113.19999999995</v>
      </c>
      <c r="Q44" s="66">
        <v>544976.30000000005</v>
      </c>
      <c r="R44" s="66">
        <v>552837.69999999995</v>
      </c>
      <c r="S44" s="66">
        <v>557722.1</v>
      </c>
      <c r="T44" s="66">
        <v>572507.69999999995</v>
      </c>
      <c r="U44" s="66">
        <v>594572.69999999995</v>
      </c>
    </row>
    <row r="45" spans="2:21" x14ac:dyDescent="0.2">
      <c r="B45" s="14" t="s">
        <v>126</v>
      </c>
      <c r="C45" s="14" t="s">
        <v>128</v>
      </c>
      <c r="D45" s="66">
        <v>58166700</v>
      </c>
      <c r="E45" s="66">
        <v>58399900</v>
      </c>
      <c r="F45" s="66">
        <v>58756200</v>
      </c>
      <c r="G45" s="66">
        <v>59211200</v>
      </c>
      <c r="H45" s="66">
        <v>59555500</v>
      </c>
      <c r="I45" s="66">
        <v>59819400</v>
      </c>
      <c r="J45" s="66">
        <v>60026800</v>
      </c>
      <c r="K45" s="66">
        <v>60191200</v>
      </c>
      <c r="L45" s="66">
        <v>60311600</v>
      </c>
      <c r="M45" s="66">
        <v>60320700</v>
      </c>
      <c r="N45" s="66">
        <v>60229600</v>
      </c>
      <c r="O45" s="66">
        <v>60115200</v>
      </c>
      <c r="P45" s="66">
        <v>60002300</v>
      </c>
      <c r="Q45" s="66">
        <v>59877200</v>
      </c>
      <c r="R45" s="66">
        <v>59729100</v>
      </c>
      <c r="S45" s="66">
        <v>59438900</v>
      </c>
      <c r="T45" s="66">
        <v>59133200</v>
      </c>
      <c r="U45" s="66">
        <v>59013700</v>
      </c>
    </row>
    <row r="46" spans="2:21" x14ac:dyDescent="0.2">
      <c r="B46" s="17" t="s">
        <v>164</v>
      </c>
      <c r="C46" s="17" t="s">
        <v>165</v>
      </c>
      <c r="D46" s="68">
        <v>1493635.3</v>
      </c>
      <c r="E46" s="68">
        <v>1552686.8</v>
      </c>
      <c r="F46" s="68">
        <v>1614839.8</v>
      </c>
      <c r="G46" s="68">
        <v>1637699.4</v>
      </c>
      <c r="H46" s="68">
        <v>1577255.9</v>
      </c>
      <c r="I46" s="68">
        <v>1611279.4</v>
      </c>
      <c r="J46" s="68">
        <v>1648755.8</v>
      </c>
      <c r="K46" s="68">
        <v>1624358.7</v>
      </c>
      <c r="L46" s="68">
        <v>1612751.3</v>
      </c>
      <c r="M46" s="68">
        <v>1627405.6</v>
      </c>
      <c r="N46" s="68">
        <v>1655355</v>
      </c>
      <c r="O46" s="68">
        <v>1695786.8</v>
      </c>
      <c r="P46" s="68">
        <v>1736592.8</v>
      </c>
      <c r="Q46" s="68">
        <v>1771391.2</v>
      </c>
      <c r="R46" s="68">
        <v>1796648.5</v>
      </c>
      <c r="S46" s="68">
        <v>1661239.8</v>
      </c>
      <c r="T46" s="68">
        <v>1822344.5</v>
      </c>
      <c r="U46" s="68">
        <v>1946479.1</v>
      </c>
    </row>
    <row r="47" spans="2:21" ht="18" x14ac:dyDescent="0.25">
      <c r="B47" s="19"/>
    </row>
    <row r="48" spans="2:21" x14ac:dyDescent="0.2">
      <c r="B48" s="20" t="s">
        <v>76</v>
      </c>
    </row>
    <row r="49" spans="2:21" x14ac:dyDescent="0.2">
      <c r="B49" s="20" t="s">
        <v>175</v>
      </c>
    </row>
    <row r="53" spans="2:21" ht="15.75" x14ac:dyDescent="0.25">
      <c r="B53" s="65" t="s">
        <v>176</v>
      </c>
    </row>
    <row r="54" spans="2:21" ht="15.75" x14ac:dyDescent="0.25">
      <c r="B54" s="24" t="s">
        <v>177</v>
      </c>
    </row>
    <row r="56" spans="2:21" x14ac:dyDescent="0.2">
      <c r="B56" s="2" t="str">
        <f t="shared" ref="B56:U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si="0"/>
        <v>2017</v>
      </c>
      <c r="Q56" s="3" t="str">
        <f t="shared" si="0"/>
        <v>2018</v>
      </c>
      <c r="R56" s="3" t="str">
        <f t="shared" si="0"/>
        <v>2019</v>
      </c>
      <c r="S56" s="3" t="str">
        <f t="shared" si="0"/>
        <v>2020</v>
      </c>
      <c r="T56" s="3" t="str">
        <f t="shared" si="0"/>
        <v>2021</v>
      </c>
      <c r="U56" s="3" t="str">
        <f t="shared" si="0"/>
        <v>2022</v>
      </c>
    </row>
    <row r="57" spans="2:21" x14ac:dyDescent="0.2">
      <c r="B57" s="4" t="s">
        <v>13</v>
      </c>
      <c r="C57" s="4" t="s">
        <v>53</v>
      </c>
      <c r="D57" s="10">
        <f t="shared" ref="D57:S72" si="1">D6/D$31</f>
        <v>0.2477093883474708</v>
      </c>
      <c r="E57" s="10">
        <f t="shared" si="1"/>
        <v>0.25194601798645982</v>
      </c>
      <c r="F57" s="10">
        <f t="shared" si="1"/>
        <v>0.26286672358907232</v>
      </c>
      <c r="G57" s="10">
        <f t="shared" si="1"/>
        <v>0.2727741601683138</v>
      </c>
      <c r="H57" s="10">
        <f t="shared" si="1"/>
        <v>0.27099302092889416</v>
      </c>
      <c r="I57" s="10">
        <f t="shared" si="1"/>
        <v>0.27109001932984089</v>
      </c>
      <c r="J57" s="10">
        <f t="shared" si="1"/>
        <v>0.26965524040477823</v>
      </c>
      <c r="K57" s="10">
        <f t="shared" si="1"/>
        <v>0.25959743767951821</v>
      </c>
      <c r="L57" s="10">
        <f t="shared" si="1"/>
        <v>0.25691375900469599</v>
      </c>
      <c r="M57" s="10">
        <f t="shared" si="1"/>
        <v>0.25012211010628388</v>
      </c>
      <c r="N57" s="10">
        <f t="shared" si="1"/>
        <v>0.24435711583436959</v>
      </c>
      <c r="O57" s="10">
        <f t="shared" si="1"/>
        <v>0.23934872927289674</v>
      </c>
      <c r="P57" s="10">
        <f t="shared" si="1"/>
        <v>0.23471777005234834</v>
      </c>
      <c r="Q57" s="10">
        <f t="shared" si="1"/>
        <v>0.23477633249888519</v>
      </c>
      <c r="R57" s="10">
        <f t="shared" si="1"/>
        <v>0.22688531172166707</v>
      </c>
      <c r="S57" s="10">
        <f t="shared" si="1"/>
        <v>0.21882291519667377</v>
      </c>
      <c r="T57" s="10">
        <f t="shared" ref="T57:U71" si="2">T6/T$31</f>
        <v>0.20761603197517678</v>
      </c>
      <c r="U57" s="10">
        <f t="shared" si="2"/>
        <v>0.21658272589058533</v>
      </c>
    </row>
    <row r="58" spans="2:21" x14ac:dyDescent="0.2">
      <c r="B58" s="4" t="s">
        <v>39</v>
      </c>
      <c r="C58" s="4" t="s">
        <v>54</v>
      </c>
      <c r="D58" s="10">
        <f t="shared" si="1"/>
        <v>0.10034411169302306</v>
      </c>
      <c r="E58" s="10">
        <f t="shared" si="1"/>
        <v>0.10064412405294394</v>
      </c>
      <c r="F58" s="10">
        <f t="shared" si="1"/>
        <v>0.10500704191037612</v>
      </c>
      <c r="G58" s="10">
        <f t="shared" si="1"/>
        <v>0.1074775003869388</v>
      </c>
      <c r="H58" s="10">
        <f t="shared" si="1"/>
        <v>0.1067937677788318</v>
      </c>
      <c r="I58" s="10">
        <f t="shared" si="1"/>
        <v>0.10603958428679629</v>
      </c>
      <c r="J58" s="10">
        <f t="shared" si="1"/>
        <v>0.10695991961051791</v>
      </c>
      <c r="K58" s="10">
        <f t="shared" si="1"/>
        <v>0.1050095503520463</v>
      </c>
      <c r="L58" s="10">
        <f t="shared" si="1"/>
        <v>0.10400529398645897</v>
      </c>
      <c r="M58" s="10">
        <f t="shared" si="1"/>
        <v>0.1018117136497889</v>
      </c>
      <c r="N58" s="10">
        <f t="shared" si="1"/>
        <v>9.8527369061921388E-2</v>
      </c>
      <c r="O58" s="10">
        <f t="shared" si="1"/>
        <v>9.5754071528054208E-2</v>
      </c>
      <c r="P58" s="10">
        <f t="shared" si="1"/>
        <v>9.2840257176139654E-2</v>
      </c>
      <c r="Q58" s="10">
        <f t="shared" si="1"/>
        <v>9.2188857282251777E-2</v>
      </c>
      <c r="R58" s="10">
        <f t="shared" si="1"/>
        <v>8.8718514637154466E-2</v>
      </c>
      <c r="S58" s="10">
        <f t="shared" si="1"/>
        <v>8.456619260773357E-2</v>
      </c>
      <c r="T58" s="10">
        <f t="shared" si="2"/>
        <v>7.972661894874182E-2</v>
      </c>
      <c r="U58" s="10">
        <f t="shared" si="2"/>
        <v>8.2080340034435567E-2</v>
      </c>
    </row>
    <row r="59" spans="2:21" x14ac:dyDescent="0.2">
      <c r="B59" s="4" t="s">
        <v>38</v>
      </c>
      <c r="C59" s="4" t="s">
        <v>55</v>
      </c>
      <c r="D59" s="10">
        <f t="shared" si="1"/>
        <v>4.0543291283467883E-2</v>
      </c>
      <c r="E59" s="10">
        <f t="shared" si="1"/>
        <v>3.8714916840216933E-2</v>
      </c>
      <c r="F59" s="10">
        <f t="shared" si="1"/>
        <v>3.9252732892281414E-2</v>
      </c>
      <c r="G59" s="10">
        <f t="shared" si="1"/>
        <v>4.0242164639213998E-2</v>
      </c>
      <c r="H59" s="10">
        <f t="shared" si="1"/>
        <v>4.03054732023959E-2</v>
      </c>
      <c r="I59" s="10">
        <f t="shared" si="1"/>
        <v>4.0924229945398821E-2</v>
      </c>
      <c r="J59" s="10">
        <f t="shared" si="1"/>
        <v>4.1967538727732921E-2</v>
      </c>
      <c r="K59" s="10">
        <f t="shared" si="1"/>
        <v>4.1016768263452637E-2</v>
      </c>
      <c r="L59" s="10">
        <f t="shared" si="1"/>
        <v>4.1207591049359352E-2</v>
      </c>
      <c r="M59" s="10">
        <f t="shared" si="1"/>
        <v>4.0504640047641011E-2</v>
      </c>
      <c r="N59" s="10">
        <f t="shared" si="1"/>
        <v>4.0064065932948575E-2</v>
      </c>
      <c r="O59" s="10">
        <f t="shared" si="1"/>
        <v>3.9472844775570365E-2</v>
      </c>
      <c r="P59" s="10">
        <f t="shared" si="1"/>
        <v>3.8838524564731594E-2</v>
      </c>
      <c r="Q59" s="10">
        <f t="shared" si="1"/>
        <v>3.9311050676735265E-2</v>
      </c>
      <c r="R59" s="10">
        <f t="shared" si="1"/>
        <v>3.7855617672731476E-2</v>
      </c>
      <c r="S59" s="10">
        <f t="shared" si="1"/>
        <v>3.659383770912799E-2</v>
      </c>
      <c r="T59" s="10">
        <f t="shared" si="2"/>
        <v>3.6250156379100784E-2</v>
      </c>
      <c r="U59" s="10">
        <f t="shared" si="2"/>
        <v>3.9370535646163156E-2</v>
      </c>
    </row>
    <row r="60" spans="2:21" x14ac:dyDescent="0.2">
      <c r="B60" s="4" t="s">
        <v>118</v>
      </c>
      <c r="C60" s="4" t="s">
        <v>96</v>
      </c>
      <c r="D60" s="10">
        <f t="shared" si="1"/>
        <v>2.7525951194526921E-3</v>
      </c>
      <c r="E60" s="10">
        <f t="shared" si="1"/>
        <v>2.5802100104529231E-3</v>
      </c>
      <c r="F60" s="10">
        <f t="shared" si="1"/>
        <v>2.5691167388280493E-3</v>
      </c>
      <c r="G60" s="10">
        <f t="shared" si="1"/>
        <v>2.5848474105088981E-3</v>
      </c>
      <c r="H60" s="10">
        <f t="shared" si="1"/>
        <v>2.5295908208657842E-3</v>
      </c>
      <c r="I60" s="10">
        <f t="shared" si="1"/>
        <v>2.5214650344222507E-3</v>
      </c>
      <c r="J60" s="10">
        <f t="shared" si="1"/>
        <v>2.5308931247411946E-3</v>
      </c>
      <c r="K60" s="10">
        <f t="shared" si="1"/>
        <v>2.4124938889257545E-3</v>
      </c>
      <c r="L60" s="10">
        <f t="shared" si="1"/>
        <v>2.3576519862003355E-3</v>
      </c>
      <c r="M60" s="10">
        <f t="shared" si="1"/>
        <v>2.2479631720556969E-3</v>
      </c>
      <c r="N60" s="10">
        <f t="shared" si="1"/>
        <v>2.1601349613932057E-3</v>
      </c>
      <c r="O60" s="10">
        <f t="shared" si="1"/>
        <v>2.0698392215160026E-3</v>
      </c>
      <c r="P60" s="10">
        <f t="shared" si="1"/>
        <v>1.9920135371634985E-3</v>
      </c>
      <c r="Q60" s="10">
        <f t="shared" si="1"/>
        <v>1.9737320603574306E-3</v>
      </c>
      <c r="R60" s="10">
        <f t="shared" si="1"/>
        <v>1.8601752206183146E-3</v>
      </c>
      <c r="S60" s="10">
        <f t="shared" si="1"/>
        <v>1.7614986183578085E-3</v>
      </c>
      <c r="T60" s="10">
        <f t="shared" si="2"/>
        <v>1.7043262761865816E-3</v>
      </c>
      <c r="U60" s="10">
        <f t="shared" si="2"/>
        <v>1.8040592736371271E-3</v>
      </c>
    </row>
    <row r="61" spans="2:21" x14ac:dyDescent="0.2">
      <c r="B61" s="58" t="s">
        <v>122</v>
      </c>
      <c r="C61" s="4" t="s">
        <v>130</v>
      </c>
      <c r="D61" s="10">
        <f t="shared" si="1"/>
        <v>3.4731464303679245E-2</v>
      </c>
      <c r="E61" s="10">
        <f t="shared" si="1"/>
        <v>3.3368515149504008E-2</v>
      </c>
      <c r="F61" s="10">
        <f t="shared" si="1"/>
        <v>3.3829956906694165E-2</v>
      </c>
      <c r="G61" s="10">
        <f t="shared" si="1"/>
        <v>3.463187881363182E-2</v>
      </c>
      <c r="H61" s="10">
        <f t="shared" si="1"/>
        <v>3.3671731537029091E-2</v>
      </c>
      <c r="I61" s="10">
        <f t="shared" si="1"/>
        <v>3.3517580219895572E-2</v>
      </c>
      <c r="J61" s="10">
        <f t="shared" si="1"/>
        <v>3.3054039560695761E-2</v>
      </c>
      <c r="K61" s="10">
        <f t="shared" si="1"/>
        <v>3.2433780252884653E-2</v>
      </c>
      <c r="L61" s="10">
        <f t="shared" si="1"/>
        <v>3.162170747597038E-2</v>
      </c>
      <c r="M61" s="10">
        <f t="shared" si="1"/>
        <v>3.0709310702942291E-2</v>
      </c>
      <c r="N61" s="10">
        <f t="shared" si="1"/>
        <v>3.0547935854003613E-2</v>
      </c>
      <c r="O61" s="10">
        <f t="shared" si="1"/>
        <v>2.9981021938553745E-2</v>
      </c>
      <c r="P61" s="10">
        <f t="shared" si="1"/>
        <v>3.0278405407301236E-2</v>
      </c>
      <c r="Q61" s="10">
        <f t="shared" si="1"/>
        <v>3.0938970455158862E-2</v>
      </c>
      <c r="R61" s="10">
        <f t="shared" si="1"/>
        <v>3.0978330560136328E-2</v>
      </c>
      <c r="S61" s="10">
        <f t="shared" si="1"/>
        <v>2.9644150975797406E-2</v>
      </c>
      <c r="T61" s="10">
        <f t="shared" si="2"/>
        <v>2.9005850359183731E-2</v>
      </c>
      <c r="U61" s="10">
        <f t="shared" si="2"/>
        <v>3.1431908207105043E-2</v>
      </c>
    </row>
    <row r="62" spans="2:21" x14ac:dyDescent="0.2">
      <c r="B62" s="58" t="s">
        <v>123</v>
      </c>
      <c r="C62" s="6" t="s">
        <v>57</v>
      </c>
      <c r="D62" s="10">
        <f t="shared" si="1"/>
        <v>7.4236775750986831E-3</v>
      </c>
      <c r="E62" s="10">
        <f t="shared" si="1"/>
        <v>7.1061772683580727E-3</v>
      </c>
      <c r="F62" s="10">
        <f t="shared" si="1"/>
        <v>7.1435663284355189E-3</v>
      </c>
      <c r="G62" s="10">
        <f t="shared" si="1"/>
        <v>7.3640642002085459E-3</v>
      </c>
      <c r="H62" s="10">
        <f t="shared" si="1"/>
        <v>6.9905696996677051E-3</v>
      </c>
      <c r="I62" s="10">
        <f t="shared" si="1"/>
        <v>7.0020855738330825E-3</v>
      </c>
      <c r="J62" s="10">
        <f t="shared" si="1"/>
        <v>6.5857356596081343E-3</v>
      </c>
      <c r="K62" s="10">
        <f t="shared" si="1"/>
        <v>6.3148897380331023E-3</v>
      </c>
      <c r="L62" s="10">
        <f t="shared" si="1"/>
        <v>6.0036786471362232E-3</v>
      </c>
      <c r="M62" s="10">
        <f t="shared" si="1"/>
        <v>5.6026663991451675E-3</v>
      </c>
      <c r="N62" s="10">
        <f t="shared" si="1"/>
        <v>5.5013242123788603E-3</v>
      </c>
      <c r="O62" s="10">
        <f t="shared" si="1"/>
        <v>5.42453659940561E-3</v>
      </c>
      <c r="P62" s="10">
        <f t="shared" si="1"/>
        <v>5.4894137812627327E-3</v>
      </c>
      <c r="Q62" s="10">
        <f t="shared" si="1"/>
        <v>5.64307424292744E-3</v>
      </c>
      <c r="R62" s="10">
        <f t="shared" si="1"/>
        <v>5.7312404699045158E-3</v>
      </c>
      <c r="S62" s="10">
        <f t="shared" si="1"/>
        <v>5.4415997245236755E-3</v>
      </c>
      <c r="T62" s="10">
        <f t="shared" si="2"/>
        <v>5.3603759871654871E-3</v>
      </c>
      <c r="U62" s="10">
        <f t="shared" si="2"/>
        <v>5.9392090592666298E-3</v>
      </c>
    </row>
    <row r="63" spans="2:21" x14ac:dyDescent="0.2">
      <c r="B63" s="58" t="s">
        <v>124</v>
      </c>
      <c r="C63" s="6" t="s">
        <v>58</v>
      </c>
      <c r="D63" s="10">
        <f t="shared" si="1"/>
        <v>1.8306865169028365E-3</v>
      </c>
      <c r="E63" s="10">
        <f t="shared" si="1"/>
        <v>1.6539483608255122E-3</v>
      </c>
      <c r="F63" s="10">
        <f t="shared" si="1"/>
        <v>1.6199465082400674E-3</v>
      </c>
      <c r="G63" s="10">
        <f t="shared" si="1"/>
        <v>1.5743814203039682E-3</v>
      </c>
      <c r="H63" s="10">
        <f t="shared" si="1"/>
        <v>1.542883419056664E-3</v>
      </c>
      <c r="I63" s="10">
        <f t="shared" si="1"/>
        <v>1.5133649809206113E-3</v>
      </c>
      <c r="J63" s="10">
        <f t="shared" si="1"/>
        <v>1.503650832183921E-3</v>
      </c>
      <c r="K63" s="10">
        <f t="shared" si="1"/>
        <v>1.5021991674804241E-3</v>
      </c>
      <c r="L63" s="10">
        <f t="shared" si="1"/>
        <v>1.4617150047086809E-3</v>
      </c>
      <c r="M63" s="10">
        <f t="shared" si="1"/>
        <v>1.4065253103799523E-3</v>
      </c>
      <c r="N63" s="10">
        <f t="shared" si="1"/>
        <v>1.4633905898062652E-3</v>
      </c>
      <c r="O63" s="10">
        <f t="shared" si="1"/>
        <v>1.4984612047881703E-3</v>
      </c>
      <c r="P63" s="10">
        <f t="shared" si="1"/>
        <v>1.5301851320646852E-3</v>
      </c>
      <c r="Q63" s="10">
        <f t="shared" si="1"/>
        <v>1.5691620790895635E-3</v>
      </c>
      <c r="R63" s="10">
        <f t="shared" si="1"/>
        <v>1.5857750064694194E-3</v>
      </c>
      <c r="S63" s="10">
        <f t="shared" si="1"/>
        <v>1.5503052319118054E-3</v>
      </c>
      <c r="T63" s="10">
        <f t="shared" si="2"/>
        <v>1.4926496226530435E-3</v>
      </c>
      <c r="U63" s="10">
        <f t="shared" si="2"/>
        <v>1.6003962194640143E-3</v>
      </c>
    </row>
    <row r="64" spans="2:21" x14ac:dyDescent="0.2">
      <c r="B64" s="58" t="s">
        <v>120</v>
      </c>
      <c r="C64" s="6" t="s">
        <v>129</v>
      </c>
      <c r="D64" s="10">
        <f t="shared" si="1"/>
        <v>2.5477100211677726E-2</v>
      </c>
      <c r="E64" s="10">
        <f t="shared" si="1"/>
        <v>2.4608384658054549E-2</v>
      </c>
      <c r="F64" s="10">
        <f t="shared" si="1"/>
        <v>2.5066444070018581E-2</v>
      </c>
      <c r="G64" s="10">
        <f t="shared" si="1"/>
        <v>2.5693433193119303E-2</v>
      </c>
      <c r="H64" s="10">
        <f t="shared" si="1"/>
        <v>2.513828295585014E-2</v>
      </c>
      <c r="I64" s="10">
        <f t="shared" si="1"/>
        <v>2.5002134123492958E-2</v>
      </c>
      <c r="J64" s="10">
        <f t="shared" si="1"/>
        <v>2.4964653068903712E-2</v>
      </c>
      <c r="K64" s="10">
        <f t="shared" si="1"/>
        <v>2.4616691347371128E-2</v>
      </c>
      <c r="L64" s="10">
        <f t="shared" si="1"/>
        <v>2.4156309526076131E-2</v>
      </c>
      <c r="M64" s="10">
        <f t="shared" si="1"/>
        <v>2.3700118993417167E-2</v>
      </c>
      <c r="N64" s="10">
        <f t="shared" si="1"/>
        <v>2.3583221051818485E-2</v>
      </c>
      <c r="O64" s="10">
        <f t="shared" si="1"/>
        <v>2.3058024134359964E-2</v>
      </c>
      <c r="P64" s="10">
        <f t="shared" si="1"/>
        <v>2.3258810668090147E-2</v>
      </c>
      <c r="Q64" s="10">
        <f t="shared" si="1"/>
        <v>2.3726734133141858E-2</v>
      </c>
      <c r="R64" s="10">
        <f t="shared" si="1"/>
        <v>2.366131914528034E-2</v>
      </c>
      <c r="S64" s="10">
        <f t="shared" si="1"/>
        <v>2.2652246019361926E-2</v>
      </c>
      <c r="T64" s="10">
        <f t="shared" si="2"/>
        <v>2.2152824749365196E-2</v>
      </c>
      <c r="U64" s="10">
        <f t="shared" si="2"/>
        <v>2.3892302928374399E-2</v>
      </c>
    </row>
    <row r="65" spans="2:21" x14ac:dyDescent="0.2">
      <c r="B65" s="4" t="s">
        <v>14</v>
      </c>
      <c r="C65" s="4" t="s">
        <v>59</v>
      </c>
      <c r="D65" s="10">
        <f t="shared" si="1"/>
        <v>2.7560056878155167E-4</v>
      </c>
      <c r="E65" s="10">
        <f t="shared" si="1"/>
        <v>2.6049589437684273E-4</v>
      </c>
      <c r="F65" s="10">
        <f t="shared" si="1"/>
        <v>2.620009449010808E-4</v>
      </c>
      <c r="G65" s="10">
        <f t="shared" si="1"/>
        <v>2.4341709829699322E-4</v>
      </c>
      <c r="H65" s="10">
        <f t="shared" si="1"/>
        <v>2.5475141252756642E-4</v>
      </c>
      <c r="I65" s="10">
        <f t="shared" si="1"/>
        <v>2.7619484914502166E-4</v>
      </c>
      <c r="J65" s="10">
        <f t="shared" si="1"/>
        <v>2.5861181585661681E-4</v>
      </c>
      <c r="K65" s="10">
        <f t="shared" si="1"/>
        <v>2.5316456351729766E-4</v>
      </c>
      <c r="L65" s="10">
        <f t="shared" si="1"/>
        <v>2.5177543241993193E-4</v>
      </c>
      <c r="M65" s="10">
        <f t="shared" si="1"/>
        <v>2.5376805667818501E-4</v>
      </c>
      <c r="N65" s="10">
        <f t="shared" si="1"/>
        <v>2.4373194806329604E-4</v>
      </c>
      <c r="O65" s="10">
        <f t="shared" si="1"/>
        <v>2.4782650788013279E-4</v>
      </c>
      <c r="P65" s="10">
        <f t="shared" si="1"/>
        <v>2.4695324455546394E-4</v>
      </c>
      <c r="Q65" s="10">
        <f t="shared" si="1"/>
        <v>2.3891994083085588E-4</v>
      </c>
      <c r="R65" s="10">
        <f t="shared" si="1"/>
        <v>2.2677485467952749E-4</v>
      </c>
      <c r="S65" s="10">
        <f t="shared" si="1"/>
        <v>2.0988353195108738E-4</v>
      </c>
      <c r="T65" s="10">
        <f t="shared" si="2"/>
        <v>2.0052911652288332E-4</v>
      </c>
      <c r="U65" s="10">
        <f t="shared" si="2"/>
        <v>2.035643783739867E-4</v>
      </c>
    </row>
    <row r="66" spans="2:21" x14ac:dyDescent="0.2">
      <c r="B66" s="4" t="s">
        <v>43</v>
      </c>
      <c r="C66" s="4" t="s">
        <v>60</v>
      </c>
      <c r="D66" s="10">
        <f t="shared" si="1"/>
        <v>7.6045869106942544E-3</v>
      </c>
      <c r="E66" s="10">
        <f t="shared" si="1"/>
        <v>7.1759313346339516E-3</v>
      </c>
      <c r="F66" s="10">
        <f t="shared" si="1"/>
        <v>7.200979519987669E-3</v>
      </c>
      <c r="G66" s="10">
        <f t="shared" si="1"/>
        <v>7.3197813274571439E-3</v>
      </c>
      <c r="H66" s="10">
        <f t="shared" si="1"/>
        <v>7.219389040118698E-3</v>
      </c>
      <c r="I66" s="10">
        <f t="shared" si="1"/>
        <v>7.3040318587918518E-3</v>
      </c>
      <c r="J66" s="10">
        <f t="shared" si="1"/>
        <v>7.1909009079316813E-3</v>
      </c>
      <c r="K66" s="10">
        <f t="shared" si="1"/>
        <v>6.9455280524153961E-3</v>
      </c>
      <c r="L66" s="10">
        <f t="shared" si="1"/>
        <v>7.1656047102226471E-3</v>
      </c>
      <c r="M66" s="10">
        <f t="shared" si="1"/>
        <v>7.3454164824160078E-3</v>
      </c>
      <c r="N66" s="10">
        <f t="shared" si="1"/>
        <v>7.8323648318777677E-3</v>
      </c>
      <c r="O66" s="10">
        <f t="shared" si="1"/>
        <v>7.9703995579684123E-3</v>
      </c>
      <c r="P66" s="10">
        <f t="shared" si="1"/>
        <v>8.1176294332981208E-3</v>
      </c>
      <c r="Q66" s="10">
        <f t="shared" si="1"/>
        <v>8.4202584947572871E-3</v>
      </c>
      <c r="R66" s="10">
        <f t="shared" si="1"/>
        <v>8.3515612668120937E-3</v>
      </c>
      <c r="S66" s="10">
        <f t="shared" si="1"/>
        <v>8.2106045922966005E-3</v>
      </c>
      <c r="T66" s="10">
        <f t="shared" si="2"/>
        <v>8.027588917636665E-3</v>
      </c>
      <c r="U66" s="10">
        <f t="shared" si="2"/>
        <v>8.533274371152956E-3</v>
      </c>
    </row>
    <row r="67" spans="2:21" x14ac:dyDescent="0.2">
      <c r="B67" s="59" t="s">
        <v>127</v>
      </c>
      <c r="C67" s="7" t="s">
        <v>117</v>
      </c>
      <c r="D67" s="10">
        <f t="shared" si="1"/>
        <v>4.1275284518339081E-3</v>
      </c>
      <c r="E67" s="10">
        <f t="shared" si="1"/>
        <v>3.9805425831179854E-3</v>
      </c>
      <c r="F67" s="10">
        <f t="shared" si="1"/>
        <v>4.0354152831898098E-3</v>
      </c>
      <c r="G67" s="10">
        <f t="shared" si="1"/>
        <v>4.1428065334634216E-3</v>
      </c>
      <c r="H67" s="10">
        <f t="shared" si="1"/>
        <v>4.1233854995373475E-3</v>
      </c>
      <c r="I67" s="10">
        <f t="shared" si="1"/>
        <v>4.2365793182243877E-3</v>
      </c>
      <c r="J67" s="10">
        <f t="shared" si="1"/>
        <v>4.198959387147044E-3</v>
      </c>
      <c r="K67" s="10">
        <f t="shared" si="1"/>
        <v>4.0643777029297189E-3</v>
      </c>
      <c r="L67" s="10">
        <f t="shared" si="1"/>
        <v>4.2299510484759134E-3</v>
      </c>
      <c r="M67" s="10">
        <f t="shared" si="1"/>
        <v>4.3032005532839266E-3</v>
      </c>
      <c r="N67" s="10">
        <f t="shared" si="1"/>
        <v>4.4637121676302204E-3</v>
      </c>
      <c r="O67" s="10">
        <f t="shared" si="1"/>
        <v>4.5061761271927656E-3</v>
      </c>
      <c r="P67" s="10">
        <f t="shared" si="1"/>
        <v>4.6087962845652907E-3</v>
      </c>
      <c r="Q67" s="10">
        <f t="shared" si="1"/>
        <v>4.8142871419989434E-3</v>
      </c>
      <c r="R67" s="10">
        <f t="shared" si="1"/>
        <v>4.8214848184477939E-3</v>
      </c>
      <c r="S67" s="10">
        <f t="shared" si="1"/>
        <v>4.7528562035139008E-3</v>
      </c>
      <c r="T67" s="10">
        <f t="shared" si="2"/>
        <v>4.6760028218402489E-3</v>
      </c>
      <c r="U67" s="10">
        <f t="shared" si="2"/>
        <v>5.0060737743851018E-3</v>
      </c>
    </row>
    <row r="68" spans="2:21" x14ac:dyDescent="0.2">
      <c r="B68" s="58" t="s">
        <v>171</v>
      </c>
      <c r="C68" s="7" t="s">
        <v>170</v>
      </c>
      <c r="D68" s="10">
        <f t="shared" si="1"/>
        <v>2.9262729843164614E-3</v>
      </c>
      <c r="E68" s="10">
        <f t="shared" si="1"/>
        <v>2.6785493378215027E-3</v>
      </c>
      <c r="F68" s="10">
        <f t="shared" si="1"/>
        <v>2.6449661795083842E-3</v>
      </c>
      <c r="G68" s="10">
        <f t="shared" si="1"/>
        <v>2.6409985370035509E-3</v>
      </c>
      <c r="H68" s="10">
        <f t="shared" si="1"/>
        <v>2.5768584315082445E-3</v>
      </c>
      <c r="I68" s="10">
        <f t="shared" si="1"/>
        <v>2.5688929731664759E-3</v>
      </c>
      <c r="J68" s="10">
        <f t="shared" si="1"/>
        <v>2.4853183059824007E-3</v>
      </c>
      <c r="K68" s="10">
        <f t="shared" si="1"/>
        <v>2.3956717168424719E-3</v>
      </c>
      <c r="L68" s="10">
        <f t="shared" si="1"/>
        <v>2.4483709136673033E-3</v>
      </c>
      <c r="M68" s="10">
        <f t="shared" si="1"/>
        <v>2.560079638567725E-3</v>
      </c>
      <c r="N68" s="10">
        <f t="shared" si="1"/>
        <v>2.7316213447428038E-3</v>
      </c>
      <c r="O68" s="10">
        <f t="shared" si="1"/>
        <v>2.8547442532999229E-3</v>
      </c>
      <c r="P68" s="10">
        <f t="shared" si="1"/>
        <v>2.928789594992885E-3</v>
      </c>
      <c r="Q68" s="10">
        <f t="shared" si="1"/>
        <v>3.0383603233848679E-3</v>
      </c>
      <c r="R68" s="10">
        <f t="shared" si="1"/>
        <v>3.0040570742421602E-3</v>
      </c>
      <c r="S68" s="10">
        <f t="shared" si="1"/>
        <v>2.9683505613099601E-3</v>
      </c>
      <c r="T68" s="10">
        <f t="shared" si="2"/>
        <v>2.9005109671415745E-3</v>
      </c>
      <c r="U68" s="10">
        <f t="shared" si="2"/>
        <v>3.0889054683882243E-3</v>
      </c>
    </row>
    <row r="69" spans="2:21" x14ac:dyDescent="0.2">
      <c r="B69" s="4" t="s">
        <v>15</v>
      </c>
      <c r="C69" s="4" t="s">
        <v>61</v>
      </c>
      <c r="D69" s="10">
        <f t="shared" si="1"/>
        <v>1.7790281300347932E-2</v>
      </c>
      <c r="E69" s="10">
        <f t="shared" si="1"/>
        <v>1.6924113150479671E-2</v>
      </c>
      <c r="F69" s="10">
        <f t="shared" si="1"/>
        <v>1.7327649597168968E-2</v>
      </c>
      <c r="G69" s="10">
        <f t="shared" si="1"/>
        <v>1.7570882627661374E-2</v>
      </c>
      <c r="H69" s="10">
        <f t="shared" si="1"/>
        <v>1.6413853625479438E-2</v>
      </c>
      <c r="I69" s="10">
        <f t="shared" si="1"/>
        <v>1.6911965677858611E-2</v>
      </c>
      <c r="J69" s="10">
        <f t="shared" si="1"/>
        <v>1.7101100788046112E-2</v>
      </c>
      <c r="K69" s="10">
        <f t="shared" si="1"/>
        <v>1.623036951262715E-2</v>
      </c>
      <c r="L69" s="10">
        <f t="shared" si="1"/>
        <v>1.6163992217068185E-2</v>
      </c>
      <c r="M69" s="10">
        <f t="shared" si="1"/>
        <v>1.6138034648580685E-2</v>
      </c>
      <c r="N69" s="10">
        <f t="shared" si="1"/>
        <v>1.6123267924957628E-2</v>
      </c>
      <c r="O69" s="10">
        <f t="shared" si="1"/>
        <v>1.627671449368797E-2</v>
      </c>
      <c r="P69" s="10">
        <f t="shared" si="1"/>
        <v>1.6444344527786984E-2</v>
      </c>
      <c r="Q69" s="10">
        <f t="shared" si="1"/>
        <v>1.6975790305732884E-2</v>
      </c>
      <c r="R69" s="10">
        <f t="shared" si="1"/>
        <v>1.654934127952316E-2</v>
      </c>
      <c r="S69" s="10">
        <f t="shared" si="1"/>
        <v>1.5778310570905472E-2</v>
      </c>
      <c r="T69" s="10">
        <f t="shared" si="2"/>
        <v>1.5834583152131265E-2</v>
      </c>
      <c r="U69" s="10">
        <f t="shared" si="2"/>
        <v>1.6433820542194496E-2</v>
      </c>
    </row>
    <row r="70" spans="2:21" x14ac:dyDescent="0.2">
      <c r="B70" s="4" t="s">
        <v>16</v>
      </c>
      <c r="C70" s="4" t="s">
        <v>62</v>
      </c>
      <c r="D70" s="10">
        <f t="shared" si="1"/>
        <v>1.3535506674502269E-2</v>
      </c>
      <c r="E70" s="10">
        <f t="shared" si="1"/>
        <v>1.2481339261735282E-2</v>
      </c>
      <c r="F70" s="10">
        <f t="shared" si="1"/>
        <v>1.2385637883408077E-2</v>
      </c>
      <c r="G70" s="10">
        <f t="shared" si="1"/>
        <v>1.2287947004565888E-2</v>
      </c>
      <c r="H70" s="10">
        <f t="shared" si="1"/>
        <v>1.2090049282276272E-2</v>
      </c>
      <c r="I70" s="10">
        <f t="shared" si="1"/>
        <v>1.1959910178991879E-2</v>
      </c>
      <c r="J70" s="10">
        <f t="shared" si="1"/>
        <v>1.1648581079036812E-2</v>
      </c>
      <c r="K70" s="10">
        <f t="shared" si="1"/>
        <v>1.1241697713149737E-2</v>
      </c>
      <c r="L70" s="10">
        <f t="shared" si="1"/>
        <v>1.1253122701545585E-2</v>
      </c>
      <c r="M70" s="10">
        <f t="shared" si="1"/>
        <v>1.112677620589953E-2</v>
      </c>
      <c r="N70" s="10">
        <f t="shared" si="1"/>
        <v>1.1017886984817137E-2</v>
      </c>
      <c r="O70" s="10">
        <f t="shared" si="1"/>
        <v>1.0928076082344236E-2</v>
      </c>
      <c r="P70" s="10">
        <f t="shared" si="1"/>
        <v>1.0926271263788116E-2</v>
      </c>
      <c r="Q70" s="10">
        <f t="shared" si="1"/>
        <v>1.1008387276553276E-2</v>
      </c>
      <c r="R70" s="10">
        <f t="shared" si="1"/>
        <v>1.0560019774588621E-2</v>
      </c>
      <c r="S70" s="10">
        <f t="shared" si="1"/>
        <v>1.0161516824312579E-2</v>
      </c>
      <c r="T70" s="10">
        <f t="shared" si="2"/>
        <v>9.6563203768995735E-3</v>
      </c>
      <c r="U70" s="10">
        <f t="shared" si="2"/>
        <v>9.9365201391861772E-3</v>
      </c>
    </row>
    <row r="71" spans="2:21" x14ac:dyDescent="0.2">
      <c r="B71" s="2" t="str">
        <f t="shared" ref="B71:C82" si="3">B20</f>
        <v>Totale attività non finanziarie (a)</v>
      </c>
      <c r="C71" s="2" t="str">
        <f t="shared" si="3"/>
        <v>Non-financial assets (a)</v>
      </c>
      <c r="D71" s="11">
        <f t="shared" si="1"/>
        <v>0.46528683153043277</v>
      </c>
      <c r="E71" s="11">
        <f t="shared" si="1"/>
        <v>0.46409565881853759</v>
      </c>
      <c r="F71" s="11">
        <f t="shared" si="1"/>
        <v>0.4807018352747891</v>
      </c>
      <c r="G71" s="11">
        <f t="shared" si="1"/>
        <v>0.49513257947658879</v>
      </c>
      <c r="H71" s="11">
        <f t="shared" si="1"/>
        <v>0.4902716230908733</v>
      </c>
      <c r="I71" s="11">
        <f t="shared" si="1"/>
        <v>0.49054499029784338</v>
      </c>
      <c r="J71" s="11">
        <f t="shared" si="1"/>
        <v>0.49036682601933729</v>
      </c>
      <c r="K71" s="11">
        <f t="shared" si="1"/>
        <v>0.47514079027853712</v>
      </c>
      <c r="L71" s="11">
        <f t="shared" si="1"/>
        <v>0.47094048996784266</v>
      </c>
      <c r="M71" s="11">
        <f t="shared" si="1"/>
        <v>0.46025973733471653</v>
      </c>
      <c r="N71" s="11">
        <f t="shared" si="1"/>
        <v>0.45087387758499659</v>
      </c>
      <c r="O71" s="11">
        <f t="shared" si="1"/>
        <v>0.44204952337847181</v>
      </c>
      <c r="P71" s="11">
        <f t="shared" si="1"/>
        <v>0.434402169207113</v>
      </c>
      <c r="Q71" s="11">
        <f t="shared" si="1"/>
        <v>0.43583229479674135</v>
      </c>
      <c r="R71" s="11">
        <f t="shared" si="1"/>
        <v>0.42198564698791108</v>
      </c>
      <c r="S71" s="11">
        <f t="shared" si="1"/>
        <v>0.40574891062715629</v>
      </c>
      <c r="T71" s="11">
        <f t="shared" si="2"/>
        <v>0.388022001779531</v>
      </c>
      <c r="U71" s="11">
        <f t="shared" si="2"/>
        <v>0.40637674848283389</v>
      </c>
    </row>
    <row r="72" spans="2:21" x14ac:dyDescent="0.2">
      <c r="B72" s="4" t="str">
        <f t="shared" si="3"/>
        <v>Oro monetario e DSP</v>
      </c>
      <c r="C72" s="4" t="str">
        <f t="shared" si="3"/>
        <v>Monetary gold and SDRs</v>
      </c>
      <c r="D72" s="10">
        <f t="shared" si="1"/>
        <v>1.8370642797413184E-3</v>
      </c>
      <c r="E72" s="10">
        <f t="shared" si="1"/>
        <v>1.860110378929775E-3</v>
      </c>
      <c r="F72" s="10">
        <f t="shared" si="1"/>
        <v>2.1194229138215017E-3</v>
      </c>
      <c r="G72" s="10">
        <f t="shared" si="1"/>
        <v>2.2739366119313865E-3</v>
      </c>
      <c r="H72" s="10">
        <f t="shared" si="1"/>
        <v>3.0376697641680511E-3</v>
      </c>
      <c r="I72" s="10">
        <f t="shared" si="1"/>
        <v>4.0298165995581395E-3</v>
      </c>
      <c r="J72" s="10">
        <f t="shared" si="1"/>
        <v>4.4904355465345928E-3</v>
      </c>
      <c r="K72" s="10">
        <f t="shared" si="1"/>
        <v>4.5245954861993136E-3</v>
      </c>
      <c r="L72" s="10">
        <f t="shared" si="1"/>
        <v>3.2459637983538962E-3</v>
      </c>
      <c r="M72" s="10">
        <f t="shared" si="1"/>
        <v>3.6307608110920848E-3</v>
      </c>
      <c r="N72" s="10">
        <f t="shared" si="1"/>
        <v>3.5936413959699802E-3</v>
      </c>
      <c r="O72" s="10">
        <f t="shared" si="1"/>
        <v>3.9325103511898716E-3</v>
      </c>
      <c r="P72" s="10">
        <f t="shared" si="1"/>
        <v>3.8253442852578816E-3</v>
      </c>
      <c r="Q72" s="10">
        <f t="shared" si="1"/>
        <v>3.9888552387648043E-3</v>
      </c>
      <c r="R72" s="10">
        <f t="shared" si="1"/>
        <v>4.622208877193416E-3</v>
      </c>
      <c r="S72" s="10">
        <f t="shared" ref="S72:T72" si="4">S21/S$31</f>
        <v>5.0569222071464087E-3</v>
      </c>
      <c r="T72" s="10">
        <f t="shared" si="4"/>
        <v>5.665329051802703E-3</v>
      </c>
      <c r="U72" s="10">
        <f t="shared" ref="U72" si="5">U21/U$31</f>
        <v>6.1131224985701525E-3</v>
      </c>
    </row>
    <row r="73" spans="2:21" x14ac:dyDescent="0.2">
      <c r="B73" s="4" t="str">
        <f t="shared" si="3"/>
        <v>Biglietti e depositi</v>
      </c>
      <c r="C73" s="4" t="str">
        <f t="shared" si="3"/>
        <v>Currency and deposits</v>
      </c>
      <c r="D73" s="10">
        <f t="shared" ref="D73:S82" si="6">D22/D$31</f>
        <v>9.8490428353131251E-2</v>
      </c>
      <c r="E73" s="10">
        <f t="shared" si="6"/>
        <v>0.101628743590084</v>
      </c>
      <c r="F73" s="10">
        <f t="shared" si="6"/>
        <v>0.10495840947680378</v>
      </c>
      <c r="G73" s="10">
        <f t="shared" si="6"/>
        <v>0.11164158794305701</v>
      </c>
      <c r="H73" s="10">
        <f t="shared" si="6"/>
        <v>0.11236256250797221</v>
      </c>
      <c r="I73" s="10">
        <f t="shared" si="6"/>
        <v>0.11267513990198674</v>
      </c>
      <c r="J73" s="10">
        <f t="shared" si="6"/>
        <v>0.11668354517904031</v>
      </c>
      <c r="K73" s="10">
        <f t="shared" si="6"/>
        <v>0.11920571345620856</v>
      </c>
      <c r="L73" s="10">
        <f t="shared" si="6"/>
        <v>0.11980849848602976</v>
      </c>
      <c r="M73" s="10">
        <f t="shared" si="6"/>
        <v>0.12080536951657081</v>
      </c>
      <c r="N73" s="10">
        <f t="shared" si="6"/>
        <v>0.12302311122057483</v>
      </c>
      <c r="O73" s="10">
        <f t="shared" si="6"/>
        <v>0.12909898285512986</v>
      </c>
      <c r="P73" s="10">
        <f t="shared" si="6"/>
        <v>0.13382587246541622</v>
      </c>
      <c r="Q73" s="10">
        <f t="shared" si="6"/>
        <v>0.1363911603747624</v>
      </c>
      <c r="R73" s="10">
        <f t="shared" si="6"/>
        <v>0.13512292170060256</v>
      </c>
      <c r="S73" s="10">
        <f t="shared" si="6"/>
        <v>0.14693500485357536</v>
      </c>
      <c r="T73" s="10">
        <f t="shared" ref="T73:U73" si="7">T22/T$31</f>
        <v>0.15216671379140606</v>
      </c>
      <c r="U73" s="10">
        <f t="shared" si="7"/>
        <v>0.1452862176244053</v>
      </c>
    </row>
    <row r="74" spans="2:21" x14ac:dyDescent="0.2">
      <c r="B74" s="4" t="str">
        <f t="shared" si="3"/>
        <v>Titoli</v>
      </c>
      <c r="C74" s="4" t="str">
        <f t="shared" si="3"/>
        <v>Debt securities</v>
      </c>
      <c r="D74" s="10">
        <f t="shared" si="6"/>
        <v>9.419746548674679E-2</v>
      </c>
      <c r="E74" s="10">
        <f t="shared" si="6"/>
        <v>8.5904101350197992E-2</v>
      </c>
      <c r="F74" s="10">
        <f t="shared" si="6"/>
        <v>8.5233538565868919E-2</v>
      </c>
      <c r="G74" s="10">
        <f t="shared" si="6"/>
        <v>9.1608007063533378E-2</v>
      </c>
      <c r="H74" s="10">
        <f t="shared" si="6"/>
        <v>9.9727002708958623E-2</v>
      </c>
      <c r="I74" s="10">
        <f t="shared" si="6"/>
        <v>0.1018221883615808</v>
      </c>
      <c r="J74" s="10">
        <f t="shared" si="6"/>
        <v>0.10250470386199564</v>
      </c>
      <c r="K74" s="10">
        <f t="shared" si="6"/>
        <v>0.11135398564813352</v>
      </c>
      <c r="L74" s="10">
        <f t="shared" si="6"/>
        <v>0.10971979471618908</v>
      </c>
      <c r="M74" s="10">
        <f t="shared" si="6"/>
        <v>0.10684143480977557</v>
      </c>
      <c r="N74" s="10">
        <f t="shared" si="6"/>
        <v>0.10511351340046475</v>
      </c>
      <c r="O74" s="10">
        <f t="shared" si="6"/>
        <v>0.10692106427588773</v>
      </c>
      <c r="P74" s="10">
        <f t="shared" si="6"/>
        <v>9.9725903270019053E-2</v>
      </c>
      <c r="Q74" s="10">
        <f t="shared" si="6"/>
        <v>0.10075266865908421</v>
      </c>
      <c r="R74" s="10">
        <f t="shared" si="6"/>
        <v>0.102758551839083</v>
      </c>
      <c r="S74" s="10">
        <f t="shared" si="6"/>
        <v>0.10913345494570532</v>
      </c>
      <c r="T74" s="10">
        <f t="shared" ref="T74:U74" si="8">T23/T$31</f>
        <v>0.10672685990749992</v>
      </c>
      <c r="U74" s="10">
        <f t="shared" si="8"/>
        <v>0.1011539776818258</v>
      </c>
    </row>
    <row r="75" spans="2:21" x14ac:dyDescent="0.2">
      <c r="B75" s="4" t="str">
        <f t="shared" si="3"/>
        <v>Prestiti</v>
      </c>
      <c r="C75" s="4" t="str">
        <f t="shared" si="3"/>
        <v>Loans</v>
      </c>
      <c r="D75" s="10">
        <f t="shared" si="6"/>
        <v>9.7812178747941181E-2</v>
      </c>
      <c r="E75" s="10">
        <f t="shared" si="6"/>
        <v>9.8998806700277248E-2</v>
      </c>
      <c r="F75" s="10">
        <f t="shared" si="6"/>
        <v>0.10493906789296993</v>
      </c>
      <c r="G75" s="10">
        <f t="shared" si="6"/>
        <v>0.10712569473911714</v>
      </c>
      <c r="H75" s="10">
        <f t="shared" si="6"/>
        <v>0.10623310594418182</v>
      </c>
      <c r="I75" s="10">
        <f t="shared" si="6"/>
        <v>0.10650287383883672</v>
      </c>
      <c r="J75" s="10">
        <f t="shared" si="6"/>
        <v>0.10560275939173652</v>
      </c>
      <c r="K75" s="10">
        <f t="shared" si="6"/>
        <v>0.10489055651263772</v>
      </c>
      <c r="L75" s="10">
        <f t="shared" si="6"/>
        <v>0.10255775136965144</v>
      </c>
      <c r="M75" s="10">
        <f t="shared" si="6"/>
        <v>0.10097875418843461</v>
      </c>
      <c r="N75" s="10">
        <f t="shared" si="6"/>
        <v>9.9392068294293756E-2</v>
      </c>
      <c r="O75" s="10">
        <f t="shared" si="6"/>
        <v>9.8556485822382384E-2</v>
      </c>
      <c r="P75" s="10">
        <f t="shared" si="6"/>
        <v>9.741066703468014E-2</v>
      </c>
      <c r="Q75" s="10">
        <f t="shared" si="6"/>
        <v>9.8837729527846321E-2</v>
      </c>
      <c r="R75" s="10">
        <f t="shared" si="6"/>
        <v>9.5274083633040088E-2</v>
      </c>
      <c r="S75" s="10">
        <f t="shared" si="6"/>
        <v>9.4784264464950044E-2</v>
      </c>
      <c r="T75" s="10">
        <f t="shared" ref="T75:U75" si="9">T24/T$31</f>
        <v>9.0574622942637462E-2</v>
      </c>
      <c r="U75" s="10">
        <f t="shared" si="9"/>
        <v>9.2899426388584991E-2</v>
      </c>
    </row>
    <row r="76" spans="2:21" x14ac:dyDescent="0.2">
      <c r="B76" s="4" t="str">
        <f t="shared" si="3"/>
        <v>Azioni e altre partecipazioni</v>
      </c>
      <c r="C76" s="4" t="str">
        <f t="shared" si="3"/>
        <v>Shares and other equity</v>
      </c>
      <c r="D76" s="10">
        <f t="shared" si="6"/>
        <v>0.12730180304625838</v>
      </c>
      <c r="E76" s="10">
        <f t="shared" si="6"/>
        <v>0.13794784844965882</v>
      </c>
      <c r="F76" s="10">
        <f t="shared" si="6"/>
        <v>0.11867475520155617</v>
      </c>
      <c r="G76" s="10">
        <f t="shared" si="6"/>
        <v>9.5752840030816688E-2</v>
      </c>
      <c r="H76" s="10">
        <f t="shared" si="6"/>
        <v>9.1054185688970252E-2</v>
      </c>
      <c r="I76" s="10">
        <f t="shared" si="6"/>
        <v>8.2379049589832415E-2</v>
      </c>
      <c r="J76" s="10">
        <f t="shared" si="6"/>
        <v>7.608996606435621E-2</v>
      </c>
      <c r="K76" s="10">
        <f t="shared" si="6"/>
        <v>7.7589220537881809E-2</v>
      </c>
      <c r="L76" s="10">
        <f t="shared" si="6"/>
        <v>8.702665723354866E-2</v>
      </c>
      <c r="M76" s="10">
        <f t="shared" si="6"/>
        <v>9.0485607869633181E-2</v>
      </c>
      <c r="N76" s="10">
        <f t="shared" si="6"/>
        <v>9.6474638532290879E-2</v>
      </c>
      <c r="O76" s="10">
        <f t="shared" si="6"/>
        <v>9.4430064217808377E-2</v>
      </c>
      <c r="P76" s="10">
        <f t="shared" si="6"/>
        <v>9.8684527613612197E-2</v>
      </c>
      <c r="Q76" s="10">
        <f t="shared" si="6"/>
        <v>9.6038162051292897E-2</v>
      </c>
      <c r="R76" s="10">
        <f t="shared" si="6"/>
        <v>0.10524486203896145</v>
      </c>
      <c r="S76" s="10">
        <f t="shared" si="6"/>
        <v>0.10305992949067415</v>
      </c>
      <c r="T76" s="10">
        <f t="shared" ref="T76:U76" si="10">T25/T$31</f>
        <v>0.11586307752222719</v>
      </c>
      <c r="U76" s="10">
        <f t="shared" si="10"/>
        <v>0.11217900346492971</v>
      </c>
    </row>
    <row r="77" spans="2:21" x14ac:dyDescent="0.2">
      <c r="B77" s="4" t="str">
        <f t="shared" si="3"/>
        <v>Derivati</v>
      </c>
      <c r="C77" s="4" t="str">
        <f t="shared" si="3"/>
        <v>Derivatives</v>
      </c>
      <c r="D77" s="10">
        <f t="shared" si="6"/>
        <v>6.9944777968868783E-3</v>
      </c>
      <c r="E77" s="10">
        <f t="shared" si="6"/>
        <v>4.7577276471736825E-3</v>
      </c>
      <c r="F77" s="10">
        <f t="shared" si="6"/>
        <v>5.1190020593558623E-3</v>
      </c>
      <c r="G77" s="10">
        <f t="shared" si="6"/>
        <v>8.5054337465914134E-3</v>
      </c>
      <c r="H77" s="10">
        <f t="shared" si="6"/>
        <v>7.6668255038978561E-3</v>
      </c>
      <c r="I77" s="10">
        <f t="shared" si="6"/>
        <v>8.2255516260719176E-3</v>
      </c>
      <c r="J77" s="10">
        <f t="shared" si="6"/>
        <v>1.1099611552386132E-2</v>
      </c>
      <c r="K77" s="10">
        <f t="shared" si="6"/>
        <v>1.2259599153430707E-2</v>
      </c>
      <c r="L77" s="10">
        <f t="shared" si="6"/>
        <v>8.0050644637472083E-3</v>
      </c>
      <c r="M77" s="10">
        <f t="shared" si="6"/>
        <v>1.0851609469851864E-2</v>
      </c>
      <c r="N77" s="10">
        <f t="shared" si="6"/>
        <v>8.6908096661269876E-3</v>
      </c>
      <c r="O77" s="10">
        <f t="shared" si="6"/>
        <v>8.4263217646640982E-3</v>
      </c>
      <c r="P77" s="10">
        <f t="shared" si="6"/>
        <v>6.7966572729723056E-3</v>
      </c>
      <c r="Q77" s="10">
        <f t="shared" si="6"/>
        <v>6.2037303363126481E-3</v>
      </c>
      <c r="R77" s="10">
        <f t="shared" si="6"/>
        <v>6.8380195447611302E-3</v>
      </c>
      <c r="S77" s="10">
        <f t="shared" si="6"/>
        <v>6.8315744394111186E-3</v>
      </c>
      <c r="T77" s="10">
        <f t="shared" ref="T77:U77" si="11">T26/T$31</f>
        <v>6.2312167397740254E-3</v>
      </c>
      <c r="U77" s="10">
        <f t="shared" si="11"/>
        <v>7.8159449565716101E-3</v>
      </c>
    </row>
    <row r="78" spans="2:21" x14ac:dyDescent="0.2">
      <c r="B78" s="4" t="str">
        <f t="shared" si="3"/>
        <v>Quote di fondi comuni</v>
      </c>
      <c r="C78" s="4" t="str">
        <f t="shared" si="3"/>
        <v>Mutual fund shares</v>
      </c>
      <c r="D78" s="10">
        <f t="shared" si="6"/>
        <v>3.3202031691560774E-2</v>
      </c>
      <c r="E78" s="10">
        <f t="shared" si="6"/>
        <v>3.1002332844665071E-2</v>
      </c>
      <c r="F78" s="10">
        <f t="shared" si="6"/>
        <v>2.7844376753038774E-2</v>
      </c>
      <c r="G78" s="10">
        <f t="shared" si="6"/>
        <v>1.9823342647349619E-2</v>
      </c>
      <c r="H78" s="10">
        <f t="shared" si="6"/>
        <v>2.194255596455039E-2</v>
      </c>
      <c r="I78" s="10">
        <f t="shared" si="6"/>
        <v>2.3228025154915573E-2</v>
      </c>
      <c r="J78" s="10">
        <f t="shared" si="6"/>
        <v>2.0703191758115528E-2</v>
      </c>
      <c r="K78" s="10">
        <f t="shared" si="6"/>
        <v>2.6618520062224513E-2</v>
      </c>
      <c r="L78" s="10">
        <f t="shared" si="6"/>
        <v>2.7066412144093031E-2</v>
      </c>
      <c r="M78" s="10">
        <f t="shared" si="6"/>
        <v>3.2275331044214976E-2</v>
      </c>
      <c r="N78" s="10">
        <f t="shared" si="6"/>
        <v>3.7151957977694508E-2</v>
      </c>
      <c r="O78" s="10">
        <f t="shared" si="6"/>
        <v>3.9934787134627232E-2</v>
      </c>
      <c r="P78" s="10">
        <f t="shared" si="6"/>
        <v>4.4246394896388777E-2</v>
      </c>
      <c r="Q78" s="10">
        <f t="shared" si="6"/>
        <v>4.2511418098692473E-2</v>
      </c>
      <c r="R78" s="10">
        <f t="shared" si="6"/>
        <v>4.5374025141211187E-2</v>
      </c>
      <c r="S78" s="10">
        <f t="shared" si="6"/>
        <v>4.6571485577127848E-2</v>
      </c>
      <c r="T78" s="10">
        <f t="shared" ref="T78:U78" si="12">T27/T$31</f>
        <v>4.9677872768134589E-2</v>
      </c>
      <c r="U78" s="10">
        <f t="shared" si="12"/>
        <v>4.4956324427101506E-2</v>
      </c>
    </row>
    <row r="79" spans="2:21" x14ac:dyDescent="0.2">
      <c r="B79" s="4" t="str">
        <f t="shared" si="3"/>
        <v>Riserve assicurative e garanzie standard</v>
      </c>
      <c r="C79" s="4" t="str">
        <f t="shared" si="3"/>
        <v>Insurance, pension and standardised guarantee schemes</v>
      </c>
      <c r="D79" s="10">
        <f t="shared" si="6"/>
        <v>3.3828406551952288E-2</v>
      </c>
      <c r="E79" s="10">
        <f t="shared" si="6"/>
        <v>3.2627186865160536E-2</v>
      </c>
      <c r="F79" s="10">
        <f t="shared" si="6"/>
        <v>3.1452602110821813E-2</v>
      </c>
      <c r="G79" s="10">
        <f t="shared" si="6"/>
        <v>2.9885465008080349E-2</v>
      </c>
      <c r="H79" s="10">
        <f t="shared" si="6"/>
        <v>3.1475562276168524E-2</v>
      </c>
      <c r="I79" s="10">
        <f t="shared" si="6"/>
        <v>3.259591198952469E-2</v>
      </c>
      <c r="J79" s="10">
        <f t="shared" si="6"/>
        <v>3.2048607451583909E-2</v>
      </c>
      <c r="K79" s="10">
        <f t="shared" si="6"/>
        <v>3.1958407657913884E-2</v>
      </c>
      <c r="L79" s="10">
        <f t="shared" si="6"/>
        <v>3.410521623242542E-2</v>
      </c>
      <c r="M79" s="10">
        <f t="shared" si="6"/>
        <v>3.6840075179724527E-2</v>
      </c>
      <c r="N79" s="10">
        <f t="shared" si="6"/>
        <v>3.9294133116503885E-2</v>
      </c>
      <c r="O79" s="10">
        <f t="shared" si="6"/>
        <v>4.1485980007964447E-2</v>
      </c>
      <c r="P79" s="10">
        <f t="shared" si="6"/>
        <v>4.3298006446923512E-2</v>
      </c>
      <c r="Q79" s="10">
        <f t="shared" si="6"/>
        <v>4.3837733745437632E-2</v>
      </c>
      <c r="R79" s="10">
        <f t="shared" si="6"/>
        <v>4.6723030303480517E-2</v>
      </c>
      <c r="S79" s="10">
        <f t="shared" si="6"/>
        <v>4.8237376224498051E-2</v>
      </c>
      <c r="T79" s="10">
        <f t="shared" ref="T79:U79" si="13">T28/T$31</f>
        <v>4.7132782501383537E-2</v>
      </c>
      <c r="U79" s="10">
        <f t="shared" si="13"/>
        <v>4.2561240002719755E-2</v>
      </c>
    </row>
    <row r="80" spans="2:21" x14ac:dyDescent="0.2">
      <c r="B80" s="4" t="str">
        <f t="shared" si="3"/>
        <v>Altri conti attivi</v>
      </c>
      <c r="C80" s="4" t="str">
        <f t="shared" si="3"/>
        <v>Other accounts receivable</v>
      </c>
      <c r="D80" s="10">
        <f t="shared" si="6"/>
        <v>4.1049314114052313E-2</v>
      </c>
      <c r="E80" s="10">
        <f t="shared" si="6"/>
        <v>4.1177483355315188E-2</v>
      </c>
      <c r="F80" s="10">
        <f t="shared" si="6"/>
        <v>3.8956990221767025E-2</v>
      </c>
      <c r="G80" s="10">
        <f t="shared" si="6"/>
        <v>3.8251112270594752E-2</v>
      </c>
      <c r="H80" s="10">
        <f t="shared" si="6"/>
        <v>3.6228908365277118E-2</v>
      </c>
      <c r="I80" s="10">
        <f t="shared" si="6"/>
        <v>3.799645263984959E-2</v>
      </c>
      <c r="J80" s="10">
        <f t="shared" si="6"/>
        <v>4.0410353610786431E-2</v>
      </c>
      <c r="K80" s="10">
        <f t="shared" si="6"/>
        <v>3.6458611206832817E-2</v>
      </c>
      <c r="L80" s="10">
        <f t="shared" si="6"/>
        <v>3.7524151158313944E-2</v>
      </c>
      <c r="M80" s="10">
        <f t="shared" si="6"/>
        <v>3.7031319775985755E-2</v>
      </c>
      <c r="N80" s="10">
        <f t="shared" si="6"/>
        <v>3.6392249236148262E-2</v>
      </c>
      <c r="O80" s="10">
        <f t="shared" si="6"/>
        <v>3.5164280191874273E-2</v>
      </c>
      <c r="P80" s="10">
        <f t="shared" si="6"/>
        <v>3.7784457090205371E-2</v>
      </c>
      <c r="Q80" s="10">
        <f t="shared" si="6"/>
        <v>3.5606246332161029E-2</v>
      </c>
      <c r="R80" s="10">
        <f t="shared" si="6"/>
        <v>3.6056649121452018E-2</v>
      </c>
      <c r="S80" s="10">
        <f t="shared" si="6"/>
        <v>3.3641076776405716E-2</v>
      </c>
      <c r="T80" s="10">
        <f t="shared" ref="T80:U80" si="14">T29/T$31</f>
        <v>3.7939523740013303E-2</v>
      </c>
      <c r="U80" s="10">
        <f t="shared" si="14"/>
        <v>4.0657995611024178E-2</v>
      </c>
    </row>
    <row r="81" spans="2:21" x14ac:dyDescent="0.2">
      <c r="B81" s="2" t="str">
        <f t="shared" si="3"/>
        <v>Totale attività finanziarie (b)</v>
      </c>
      <c r="C81" s="2" t="str">
        <f t="shared" si="3"/>
        <v>Financial assets (b)</v>
      </c>
      <c r="D81" s="11">
        <f t="shared" si="6"/>
        <v>0.53471316846956718</v>
      </c>
      <c r="E81" s="11">
        <f t="shared" si="6"/>
        <v>0.53590434118146235</v>
      </c>
      <c r="F81" s="11">
        <f t="shared" si="6"/>
        <v>0.51929816472521084</v>
      </c>
      <c r="G81" s="11">
        <f t="shared" si="6"/>
        <v>0.50486742052341116</v>
      </c>
      <c r="H81" s="11">
        <f t="shared" si="6"/>
        <v>0.50972837690912665</v>
      </c>
      <c r="I81" s="11">
        <f t="shared" si="6"/>
        <v>0.50945500970215651</v>
      </c>
      <c r="J81" s="11">
        <f t="shared" si="6"/>
        <v>0.50963317398066277</v>
      </c>
      <c r="K81" s="11">
        <f t="shared" si="6"/>
        <v>0.52485920972146294</v>
      </c>
      <c r="L81" s="11">
        <f t="shared" si="6"/>
        <v>0.52905951003215745</v>
      </c>
      <c r="M81" s="11">
        <f t="shared" si="6"/>
        <v>0.53974026266528341</v>
      </c>
      <c r="N81" s="11">
        <f t="shared" si="6"/>
        <v>0.54912612241500347</v>
      </c>
      <c r="O81" s="11">
        <f t="shared" si="6"/>
        <v>0.5579504766215283</v>
      </c>
      <c r="P81" s="11">
        <f t="shared" si="6"/>
        <v>0.56559783079288706</v>
      </c>
      <c r="Q81" s="11">
        <f t="shared" si="6"/>
        <v>0.56416770520325865</v>
      </c>
      <c r="R81" s="11">
        <f t="shared" si="6"/>
        <v>0.57801435301208892</v>
      </c>
      <c r="S81" s="11">
        <f t="shared" si="6"/>
        <v>0.59425108937284377</v>
      </c>
      <c r="T81" s="11">
        <f t="shared" ref="T81:U81" si="15">T30/T$31</f>
        <v>0.61197799822046894</v>
      </c>
      <c r="U81" s="11">
        <f t="shared" si="15"/>
        <v>0.59362325151716611</v>
      </c>
    </row>
    <row r="82" spans="2:21" x14ac:dyDescent="0.2">
      <c r="B82" s="2" t="str">
        <f t="shared" si="3"/>
        <v>Ricchezza lorda (a+b)</v>
      </c>
      <c r="C82" s="2" t="str">
        <f t="shared" si="3"/>
        <v>Gross wealth (a+b)</v>
      </c>
      <c r="D82" s="11">
        <f t="shared" si="6"/>
        <v>1</v>
      </c>
      <c r="E82" s="11">
        <f t="shared" si="6"/>
        <v>1</v>
      </c>
      <c r="F82" s="11">
        <f t="shared" si="6"/>
        <v>1</v>
      </c>
      <c r="G82" s="11">
        <f t="shared" si="6"/>
        <v>1</v>
      </c>
      <c r="H82" s="11">
        <f t="shared" si="6"/>
        <v>1</v>
      </c>
      <c r="I82" s="11">
        <f t="shared" si="6"/>
        <v>1</v>
      </c>
      <c r="J82" s="11">
        <f t="shared" si="6"/>
        <v>1</v>
      </c>
      <c r="K82" s="11">
        <f t="shared" si="6"/>
        <v>1</v>
      </c>
      <c r="L82" s="11">
        <f t="shared" si="6"/>
        <v>1</v>
      </c>
      <c r="M82" s="11">
        <f t="shared" si="6"/>
        <v>1</v>
      </c>
      <c r="N82" s="11">
        <f t="shared" si="6"/>
        <v>1</v>
      </c>
      <c r="O82" s="11">
        <f t="shared" si="6"/>
        <v>1</v>
      </c>
      <c r="P82" s="11">
        <f t="shared" si="6"/>
        <v>1</v>
      </c>
      <c r="Q82" s="11">
        <f t="shared" si="6"/>
        <v>1</v>
      </c>
      <c r="R82" s="11">
        <f t="shared" si="6"/>
        <v>1</v>
      </c>
      <c r="S82" s="11">
        <f t="shared" si="6"/>
        <v>1</v>
      </c>
      <c r="T82" s="11">
        <f t="shared" ref="T82:U82" si="16">T31/T$31</f>
        <v>1</v>
      </c>
      <c r="U82" s="11">
        <f t="shared" si="16"/>
        <v>1</v>
      </c>
    </row>
    <row r="83" spans="2:21" ht="18" x14ac:dyDescent="0.25">
      <c r="B83" s="19"/>
    </row>
    <row r="84" spans="2:21" x14ac:dyDescent="0.2">
      <c r="B84" s="20" t="s">
        <v>76</v>
      </c>
    </row>
    <row r="85" spans="2:21" x14ac:dyDescent="0.2">
      <c r="B85" s="20" t="s">
        <v>175</v>
      </c>
    </row>
    <row r="89" spans="2:21" ht="15.75" x14ac:dyDescent="0.25">
      <c r="B89" s="65" t="s">
        <v>179</v>
      </c>
    </row>
    <row r="90" spans="2:21" ht="15.75" x14ac:dyDescent="0.25">
      <c r="B90" s="24" t="s">
        <v>178</v>
      </c>
    </row>
    <row r="92" spans="2:21" x14ac:dyDescent="0.2">
      <c r="B92" s="2" t="str">
        <f t="shared" ref="B92:U92" si="17">B5</f>
        <v>Attività/Passività</v>
      </c>
      <c r="C92" s="2" t="str">
        <f t="shared" si="17"/>
        <v>Assets/Liabilities</v>
      </c>
      <c r="D92" s="3" t="str">
        <f t="shared" si="17"/>
        <v>2005</v>
      </c>
      <c r="E92" s="3" t="str">
        <f t="shared" si="17"/>
        <v>2006</v>
      </c>
      <c r="F92" s="3" t="str">
        <f t="shared" si="17"/>
        <v>2007</v>
      </c>
      <c r="G92" s="3" t="str">
        <f t="shared" si="17"/>
        <v>2008</v>
      </c>
      <c r="H92" s="3" t="str">
        <f t="shared" si="17"/>
        <v>2009</v>
      </c>
      <c r="I92" s="3" t="str">
        <f t="shared" si="17"/>
        <v>2010</v>
      </c>
      <c r="J92" s="3" t="str">
        <f t="shared" si="17"/>
        <v>2011</v>
      </c>
      <c r="K92" s="3" t="str">
        <f t="shared" si="17"/>
        <v>2012</v>
      </c>
      <c r="L92" s="3" t="str">
        <f t="shared" si="17"/>
        <v>2013</v>
      </c>
      <c r="M92" s="3" t="str">
        <f t="shared" si="17"/>
        <v>2014</v>
      </c>
      <c r="N92" s="3" t="str">
        <f t="shared" si="17"/>
        <v>2015</v>
      </c>
      <c r="O92" s="3" t="str">
        <f t="shared" si="17"/>
        <v>2016</v>
      </c>
      <c r="P92" s="3" t="str">
        <f t="shared" si="17"/>
        <v>2017</v>
      </c>
      <c r="Q92" s="3" t="str">
        <f t="shared" si="17"/>
        <v>2018</v>
      </c>
      <c r="R92" s="3" t="str">
        <f t="shared" si="17"/>
        <v>2019</v>
      </c>
      <c r="S92" s="3" t="str">
        <f t="shared" si="17"/>
        <v>2020</v>
      </c>
      <c r="T92" s="3" t="str">
        <f t="shared" si="17"/>
        <v>2021</v>
      </c>
      <c r="U92" s="3" t="str">
        <f t="shared" si="17"/>
        <v>2022</v>
      </c>
    </row>
    <row r="93" spans="2:21" x14ac:dyDescent="0.2">
      <c r="B93" s="4" t="s">
        <v>13</v>
      </c>
      <c r="C93" s="4" t="s">
        <v>53</v>
      </c>
      <c r="D93" s="5"/>
      <c r="E93" s="10">
        <f t="shared" ref="E93:U108" si="18">(E6/D6)-1</f>
        <v>0.11473879015636701</v>
      </c>
      <c r="F93" s="10">
        <f t="shared" si="18"/>
        <v>7.7548760159536601E-2</v>
      </c>
      <c r="G93" s="10">
        <f t="shared" si="18"/>
        <v>5.6663110587217513E-2</v>
      </c>
      <c r="H93" s="10">
        <f t="shared" si="18"/>
        <v>1.226646150048416E-2</v>
      </c>
      <c r="I93" s="10">
        <f t="shared" si="18"/>
        <v>1.8127441735327876E-2</v>
      </c>
      <c r="J93" s="10">
        <f t="shared" si="18"/>
        <v>1.7443319953511782E-2</v>
      </c>
      <c r="K93" s="10">
        <f t="shared" si="18"/>
        <v>-1.1463035610544181E-2</v>
      </c>
      <c r="L93" s="10">
        <f t="shared" si="18"/>
        <v>-2.2597233336018818E-2</v>
      </c>
      <c r="M93" s="10">
        <f t="shared" si="18"/>
        <v>-1.8299943343735414E-2</v>
      </c>
      <c r="N93" s="10">
        <f t="shared" si="18"/>
        <v>-2.033986273358479E-2</v>
      </c>
      <c r="O93" s="10">
        <f t="shared" si="18"/>
        <v>-1.4335222059302488E-2</v>
      </c>
      <c r="P93" s="10">
        <f t="shared" si="18"/>
        <v>-7.6109472945883327E-3</v>
      </c>
      <c r="Q93" s="10">
        <f t="shared" si="18"/>
        <v>-4.6164152134257064E-3</v>
      </c>
      <c r="R93" s="10">
        <f t="shared" si="18"/>
        <v>-1.9642272732194321E-3</v>
      </c>
      <c r="S93" s="10">
        <f t="shared" si="18"/>
        <v>-4.1453078572134539E-3</v>
      </c>
      <c r="T93" s="10">
        <f t="shared" si="18"/>
        <v>2.6856787348983335E-3</v>
      </c>
      <c r="U93" s="10">
        <f t="shared" si="18"/>
        <v>2.3075585680869759E-2</v>
      </c>
    </row>
    <row r="94" spans="2:21" x14ac:dyDescent="0.2">
      <c r="B94" s="4" t="s">
        <v>39</v>
      </c>
      <c r="C94" s="4" t="s">
        <v>54</v>
      </c>
      <c r="D94" s="5"/>
      <c r="E94" s="10">
        <f t="shared" si="18"/>
        <v>9.9270601973236561E-2</v>
      </c>
      <c r="F94" s="10">
        <f t="shared" si="18"/>
        <v>7.7553441305932669E-2</v>
      </c>
      <c r="G94" s="10">
        <f t="shared" si="18"/>
        <v>4.2240784365451978E-2</v>
      </c>
      <c r="H94" s="10">
        <f t="shared" si="18"/>
        <v>1.2437728120872515E-2</v>
      </c>
      <c r="I94" s="10">
        <f t="shared" si="18"/>
        <v>1.057564714463588E-2</v>
      </c>
      <c r="J94" s="10">
        <f t="shared" si="18"/>
        <v>3.1734468919549785E-2</v>
      </c>
      <c r="K94" s="10">
        <f t="shared" si="18"/>
        <v>8.1127505285099044E-3</v>
      </c>
      <c r="L94" s="10">
        <f t="shared" si="18"/>
        <v>-2.1832454980634464E-2</v>
      </c>
      <c r="M94" s="10">
        <f t="shared" si="18"/>
        <v>-1.2910806998273183E-2</v>
      </c>
      <c r="N94" s="10">
        <f t="shared" si="18"/>
        <v>-2.9575686611931884E-2</v>
      </c>
      <c r="O94" s="10">
        <f t="shared" si="18"/>
        <v>-2.2034655260214753E-2</v>
      </c>
      <c r="P94" s="10">
        <f t="shared" si="18"/>
        <v>-1.8825606081633639E-2</v>
      </c>
      <c r="Q94" s="10">
        <f t="shared" si="18"/>
        <v>-1.1846922215935196E-2</v>
      </c>
      <c r="R94" s="10">
        <f t="shared" si="18"/>
        <v>-6.1293369120597463E-3</v>
      </c>
      <c r="S94" s="10">
        <f t="shared" si="18"/>
        <v>-1.5780259410454689E-2</v>
      </c>
      <c r="T94" s="10">
        <f t="shared" si="18"/>
        <v>-3.6698011557290133E-3</v>
      </c>
      <c r="U94" s="10">
        <f t="shared" si="18"/>
        <v>9.6726493373884281E-3</v>
      </c>
    </row>
    <row r="95" spans="2:21" x14ac:dyDescent="0.2">
      <c r="B95" s="4" t="s">
        <v>38</v>
      </c>
      <c r="C95" s="4" t="s">
        <v>55</v>
      </c>
      <c r="D95" s="5"/>
      <c r="E95" s="10">
        <f t="shared" si="18"/>
        <v>4.6567902597650201E-2</v>
      </c>
      <c r="F95" s="10">
        <f t="shared" si="18"/>
        <v>4.7129479850093858E-2</v>
      </c>
      <c r="G95" s="10">
        <f t="shared" si="18"/>
        <v>4.3951602263486489E-2</v>
      </c>
      <c r="H95" s="10">
        <f t="shared" si="18"/>
        <v>2.0522677426433544E-2</v>
      </c>
      <c r="I95" s="10">
        <f t="shared" si="18"/>
        <v>3.3387521305554779E-2</v>
      </c>
      <c r="J95" s="10">
        <f t="shared" si="18"/>
        <v>4.8933298326766073E-2</v>
      </c>
      <c r="K95" s="10">
        <f t="shared" si="18"/>
        <v>3.5738025009346419E-3</v>
      </c>
      <c r="L95" s="10">
        <f t="shared" si="18"/>
        <v>-7.7927642166202293E-3</v>
      </c>
      <c r="M95" s="10">
        <f t="shared" si="18"/>
        <v>-8.8448408398009715E-3</v>
      </c>
      <c r="N95" s="10">
        <f t="shared" si="18"/>
        <v>-8.1345216259361974E-3</v>
      </c>
      <c r="O95" s="10">
        <f t="shared" si="18"/>
        <v>-8.5598398372059847E-3</v>
      </c>
      <c r="P95" s="10">
        <f t="shared" si="18"/>
        <v>-4.2933289672361097E-3</v>
      </c>
      <c r="Q95" s="10">
        <f t="shared" si="18"/>
        <v>7.2425389135062357E-3</v>
      </c>
      <c r="R95" s="10">
        <f t="shared" si="18"/>
        <v>-5.4886902996895692E-3</v>
      </c>
      <c r="S95" s="10">
        <f t="shared" si="18"/>
        <v>-1.8698449309746401E-3</v>
      </c>
      <c r="T95" s="10">
        <f t="shared" si="18"/>
        <v>4.6884215647398753E-2</v>
      </c>
      <c r="U95" s="10">
        <f t="shared" si="18"/>
        <v>6.5138863661776236E-2</v>
      </c>
    </row>
    <row r="96" spans="2:21" x14ac:dyDescent="0.2">
      <c r="B96" s="4" t="s">
        <v>118</v>
      </c>
      <c r="C96" s="4" t="s">
        <v>96</v>
      </c>
      <c r="D96" s="5"/>
      <c r="E96" s="10">
        <f t="shared" ref="E96" si="19">(E9/D9)-1</f>
        <v>2.7355623100304038E-2</v>
      </c>
      <c r="F96" s="10">
        <f t="shared" ref="F96" si="20">(F9/E9)-1</f>
        <v>2.8342064598801509E-2</v>
      </c>
      <c r="G96" s="10">
        <f t="shared" ref="G96" si="21">(G9/F9)-1</f>
        <v>2.4518966465090664E-2</v>
      </c>
      <c r="H96" s="10">
        <f t="shared" ref="H96" si="22">(H9/G9)-1</f>
        <v>-2.861844458753704E-3</v>
      </c>
      <c r="I96" s="10">
        <f t="shared" ref="I96" si="23">(I9/H9)-1</f>
        <v>1.4493793499318341E-2</v>
      </c>
      <c r="J96" s="10">
        <f t="shared" ref="J96" si="24">(J9/I9)-1</f>
        <v>2.6681519202206738E-2</v>
      </c>
      <c r="K96" s="10">
        <f t="shared" ref="K96" si="25">(K9/J9)-1</f>
        <v>-2.1200378885731452E-2</v>
      </c>
      <c r="L96" s="10">
        <f t="shared" ref="L96" si="26">(L9/K9)-1</f>
        <v>-3.483830101699692E-2</v>
      </c>
      <c r="M96" s="10">
        <f t="shared" ref="M96" si="27">(M9/L9)-1</f>
        <v>-3.8556896488861292E-2</v>
      </c>
      <c r="N96" s="10">
        <f t="shared" ref="N96" si="28">(N9/M9)-1</f>
        <v>-3.6405695974516039E-2</v>
      </c>
      <c r="O96" s="10">
        <f t="shared" ref="O96" si="29">(O9/N9)-1</f>
        <v>-3.5774021527381517E-2</v>
      </c>
      <c r="P96" s="10">
        <f t="shared" ref="P96" si="30">(P9/O9)-1</f>
        <v>-2.6081100385706435E-2</v>
      </c>
      <c r="Q96" s="10">
        <f t="shared" ref="Q96" si="31">(Q9/P9)-1</f>
        <v>-1.399744358066346E-2</v>
      </c>
      <c r="R96" s="10">
        <f t="shared" ref="R96" si="32">(R9/Q9)-1</f>
        <v>-2.6670917012007189E-2</v>
      </c>
      <c r="S96" s="10">
        <f t="shared" ref="S96:U96" si="33">(S9/R9)-1</f>
        <v>-2.2227074235807831E-2</v>
      </c>
      <c r="T96" s="10">
        <f t="shared" si="33"/>
        <v>2.2509043812245944E-2</v>
      </c>
      <c r="U96" s="10">
        <f t="shared" si="33"/>
        <v>3.8108757370604929E-2</v>
      </c>
    </row>
    <row r="97" spans="2:21" x14ac:dyDescent="0.2">
      <c r="B97" s="58" t="s">
        <v>122</v>
      </c>
      <c r="C97" s="4" t="s">
        <v>130</v>
      </c>
      <c r="D97" s="5"/>
      <c r="E97" s="10">
        <f t="shared" ref="E97:U112" si="34">(E10/D10)-1</f>
        <v>5.2984236575496224E-2</v>
      </c>
      <c r="F97" s="10">
        <f t="shared" si="34"/>
        <v>4.7064369239736115E-2</v>
      </c>
      <c r="G97" s="10">
        <f t="shared" si="34"/>
        <v>4.2421929763402311E-2</v>
      </c>
      <c r="H97" s="10">
        <f t="shared" si="34"/>
        <v>-9.3291915946628334E-3</v>
      </c>
      <c r="I97" s="10">
        <f t="shared" si="34"/>
        <v>1.3103762680924724E-2</v>
      </c>
      <c r="J97" s="10">
        <f t="shared" si="34"/>
        <v>8.711039152788258E-3</v>
      </c>
      <c r="K97" s="10">
        <f t="shared" si="34"/>
        <v>7.5680883337481131E-3</v>
      </c>
      <c r="L97" s="10">
        <f t="shared" si="34"/>
        <v>-3.7115160389346036E-2</v>
      </c>
      <c r="M97" s="10">
        <f t="shared" si="34"/>
        <v>-2.0738123609954418E-2</v>
      </c>
      <c r="N97" s="10">
        <f t="shared" si="34"/>
        <v>-2.4967215608591165E-3</v>
      </c>
      <c r="O97" s="10">
        <f t="shared" si="34"/>
        <v>-1.2385030041771827E-2</v>
      </c>
      <c r="P97" s="10">
        <f t="shared" si="34"/>
        <v>2.2006570340928233E-2</v>
      </c>
      <c r="Q97" s="10">
        <f t="shared" si="18"/>
        <v>1.6845541842067879E-2</v>
      </c>
      <c r="R97" s="10">
        <f t="shared" si="18"/>
        <v>3.4061081259965542E-2</v>
      </c>
      <c r="S97" s="10">
        <f t="shared" si="18"/>
        <v>-1.1923518203542871E-2</v>
      </c>
      <c r="T97" s="10">
        <f t="shared" si="18"/>
        <v>3.4054218661988989E-2</v>
      </c>
      <c r="U97" s="10">
        <f t="shared" si="18"/>
        <v>6.2747121479475254E-2</v>
      </c>
    </row>
    <row r="98" spans="2:21" x14ac:dyDescent="0.2">
      <c r="B98" s="58" t="s">
        <v>123</v>
      </c>
      <c r="C98" s="6" t="s">
        <v>57</v>
      </c>
      <c r="D98" s="5"/>
      <c r="E98" s="10">
        <f t="shared" si="34"/>
        <v>4.911964096512178E-2</v>
      </c>
      <c r="F98" s="10">
        <f t="shared" si="34"/>
        <v>3.8216346959791148E-2</v>
      </c>
      <c r="G98" s="10">
        <f t="shared" si="34"/>
        <v>4.9715029116590204E-2</v>
      </c>
      <c r="H98" s="10">
        <f t="shared" si="34"/>
        <v>-3.2758385793921652E-2</v>
      </c>
      <c r="I98" s="10">
        <f t="shared" si="34"/>
        <v>1.9439752928393172E-2</v>
      </c>
      <c r="J98" s="10">
        <f t="shared" si="34"/>
        <v>-3.7963013074995722E-2</v>
      </c>
      <c r="K98" s="10">
        <f t="shared" si="34"/>
        <v>-1.5393148070197871E-2</v>
      </c>
      <c r="L98" s="10">
        <f t="shared" si="34"/>
        <v>-6.1059076114793998E-2</v>
      </c>
      <c r="M98" s="10">
        <f t="shared" si="34"/>
        <v>-5.8996104057879251E-2</v>
      </c>
      <c r="N98" s="10">
        <f t="shared" si="34"/>
        <v>-1.5365595733511817E-2</v>
      </c>
      <c r="O98" s="10">
        <f t="shared" si="34"/>
        <v>-7.7559450269001351E-3</v>
      </c>
      <c r="P98" s="10">
        <f t="shared" si="34"/>
        <v>2.4071889393744605E-2</v>
      </c>
      <c r="Q98" s="10">
        <f t="shared" si="18"/>
        <v>2.2991267637334722E-2</v>
      </c>
      <c r="R98" s="10">
        <f t="shared" si="18"/>
        <v>4.8882664954093435E-2</v>
      </c>
      <c r="S98" s="10">
        <f t="shared" si="18"/>
        <v>-1.9635633842342237E-2</v>
      </c>
      <c r="T98" s="10">
        <f t="shared" si="18"/>
        <v>4.1035130837068001E-2</v>
      </c>
      <c r="U98" s="10">
        <f t="shared" si="18"/>
        <v>8.6621144199843458E-2</v>
      </c>
    </row>
    <row r="99" spans="2:21" x14ac:dyDescent="0.2">
      <c r="B99" s="58" t="s">
        <v>124</v>
      </c>
      <c r="C99" s="6" t="s">
        <v>58</v>
      </c>
      <c r="D99" s="5"/>
      <c r="E99" s="10">
        <f t="shared" si="34"/>
        <v>-9.8156794709080009E-3</v>
      </c>
      <c r="F99" s="10">
        <f t="shared" si="34"/>
        <v>1.1550446848541895E-2</v>
      </c>
      <c r="G99" s="10">
        <f t="shared" si="34"/>
        <v>-1.0357785340420644E-2</v>
      </c>
      <c r="H99" s="10">
        <f t="shared" si="34"/>
        <v>-1.4653843330152405E-3</v>
      </c>
      <c r="I99" s="10">
        <f t="shared" si="34"/>
        <v>-1.7086928646632416E-3</v>
      </c>
      <c r="J99" s="10">
        <f t="shared" si="34"/>
        <v>1.6291299032243911E-2</v>
      </c>
      <c r="K99" s="10">
        <f t="shared" si="34"/>
        <v>2.5845351112399495E-2</v>
      </c>
      <c r="L99" s="10">
        <f t="shared" si="34"/>
        <v>-3.9003534986761346E-2</v>
      </c>
      <c r="M99" s="10">
        <f t="shared" si="34"/>
        <v>-2.9715838253628668E-2</v>
      </c>
      <c r="N99" s="10">
        <f t="shared" si="34"/>
        <v>4.3314483820329652E-2</v>
      </c>
      <c r="O99" s="10">
        <f t="shared" si="34"/>
        <v>3.0405925495606834E-2</v>
      </c>
      <c r="P99" s="10">
        <f t="shared" si="34"/>
        <v>3.3393188871943869E-2</v>
      </c>
      <c r="Q99" s="10">
        <f t="shared" si="18"/>
        <v>2.0483429671921405E-2</v>
      </c>
      <c r="R99" s="10">
        <f t="shared" si="18"/>
        <v>4.3681067527760131E-2</v>
      </c>
      <c r="S99" s="10">
        <f t="shared" si="18"/>
        <v>9.4509001406108961E-3</v>
      </c>
      <c r="T99" s="10">
        <f t="shared" si="18"/>
        <v>1.7506958381646509E-2</v>
      </c>
      <c r="U99" s="10">
        <f t="shared" si="18"/>
        <v>5.1512484134563774E-2</v>
      </c>
    </row>
    <row r="100" spans="2:21" x14ac:dyDescent="0.2">
      <c r="B100" s="58" t="s">
        <v>120</v>
      </c>
      <c r="C100" s="6" t="s">
        <v>129</v>
      </c>
      <c r="D100" s="5"/>
      <c r="E100" s="10">
        <f t="shared" si="34"/>
        <v>5.8622678200789036E-2</v>
      </c>
      <c r="F100" s="10">
        <f t="shared" si="34"/>
        <v>5.2006542459001937E-2</v>
      </c>
      <c r="G100" s="10">
        <f t="shared" si="34"/>
        <v>4.3754451286027063E-2</v>
      </c>
      <c r="H100" s="10">
        <f t="shared" si="34"/>
        <v>-3.0957668752944478E-3</v>
      </c>
      <c r="I100" s="10">
        <f t="shared" si="34"/>
        <v>1.2250945928042212E-2</v>
      </c>
      <c r="J100" s="10">
        <f t="shared" si="34"/>
        <v>2.1323542916793059E-2</v>
      </c>
      <c r="K100" s="10">
        <f t="shared" si="34"/>
        <v>1.2524456509403592E-2</v>
      </c>
      <c r="L100" s="10">
        <f t="shared" si="34"/>
        <v>-3.085779397604671E-2</v>
      </c>
      <c r="M100" s="10">
        <f t="shared" si="34"/>
        <v>-1.0686269904645607E-2</v>
      </c>
      <c r="N100" s="10">
        <f t="shared" si="34"/>
        <v>-2.1732890474434052E-3</v>
      </c>
      <c r="O100" s="10">
        <f t="shared" si="34"/>
        <v>-1.6120142346496502E-2</v>
      </c>
      <c r="P100" s="10">
        <f t="shared" si="34"/>
        <v>2.0780898068501363E-2</v>
      </c>
      <c r="Q100" s="10">
        <f t="shared" si="18"/>
        <v>1.5155544931294118E-2</v>
      </c>
      <c r="R100" s="10">
        <f t="shared" si="18"/>
        <v>2.9899934607372947E-2</v>
      </c>
      <c r="S100" s="10">
        <f t="shared" si="18"/>
        <v>-1.1488168098332086E-2</v>
      </c>
      <c r="T100" s="10">
        <f t="shared" si="18"/>
        <v>3.3509724064328505E-2</v>
      </c>
      <c r="U100" s="10">
        <f t="shared" si="18"/>
        <v>5.7727248746677784E-2</v>
      </c>
    </row>
    <row r="101" spans="2:21" x14ac:dyDescent="0.2">
      <c r="B101" s="4" t="s">
        <v>14</v>
      </c>
      <c r="C101" s="4" t="s">
        <v>59</v>
      </c>
      <c r="D101" s="5"/>
      <c r="E101" s="10">
        <f t="shared" ref="E101" si="35">(E14/D14)-1</f>
        <v>3.592629116151369E-2</v>
      </c>
      <c r="F101" s="10">
        <f t="shared" ref="F101" si="36">(F14/E14)-1</f>
        <v>3.8749416705553097E-2</v>
      </c>
      <c r="G101" s="10">
        <f t="shared" ref="G101" si="37">(G14/F14)-1</f>
        <v>-5.3943325367019623E-2</v>
      </c>
      <c r="H101" s="10">
        <f t="shared" ref="H101" si="38">(H14/G14)-1</f>
        <v>6.6364033504910047E-2</v>
      </c>
      <c r="I101" s="10">
        <f t="shared" ref="I101" si="39">(I14/H14)-1</f>
        <v>0.1034323067880234</v>
      </c>
      <c r="J101" s="10">
        <f t="shared" ref="J101" si="40">(J14/I14)-1</f>
        <v>-4.2259887005649754E-2</v>
      </c>
      <c r="K101" s="10">
        <f t="shared" ref="K101" si="41">(K14/J14)-1</f>
        <v>5.207982201847372E-3</v>
      </c>
      <c r="L101" s="10">
        <f t="shared" ref="L101" si="42">(L14/K14)-1</f>
        <v>-1.7806542479167131E-2</v>
      </c>
      <c r="M101" s="10">
        <f t="shared" ref="M101" si="43">(M14/L14)-1</f>
        <v>1.6336912545451554E-2</v>
      </c>
      <c r="N101" s="10">
        <f t="shared" ref="N101" si="44">(N14/M14)-1</f>
        <v>-3.6885245901639441E-2</v>
      </c>
      <c r="O101" s="10">
        <f t="shared" ref="O101" si="45">(O14/N14)-1</f>
        <v>2.3194977328217625E-2</v>
      </c>
      <c r="P101" s="10">
        <f t="shared" ref="P101" si="46">(P14/O14)-1</f>
        <v>8.4029316516107677E-3</v>
      </c>
      <c r="Q101" s="10">
        <f t="shared" ref="Q101" si="47">(Q14/P14)-1</f>
        <v>-3.723611040684216E-2</v>
      </c>
      <c r="R101" s="10">
        <f t="shared" ref="R101" si="48">(R14/Q14)-1</f>
        <v>-1.9750702247190999E-2</v>
      </c>
      <c r="S101" s="10">
        <f t="shared" ref="S101:U101" si="49">(S14/R14)-1</f>
        <v>-4.4362854840154009E-2</v>
      </c>
      <c r="T101" s="10">
        <f t="shared" si="49"/>
        <v>9.708010045354154E-3</v>
      </c>
      <c r="U101" s="10">
        <f t="shared" si="49"/>
        <v>-4.4361125547555114E-3</v>
      </c>
    </row>
    <row r="102" spans="2:21" x14ac:dyDescent="0.2">
      <c r="B102" s="4" t="s">
        <v>43</v>
      </c>
      <c r="C102" s="4" t="s">
        <v>60</v>
      </c>
      <c r="D102" s="5"/>
      <c r="E102" s="10">
        <f t="shared" si="34"/>
        <v>3.4214753023091626E-2</v>
      </c>
      <c r="F102" s="10">
        <f t="shared" si="34"/>
        <v>3.6387388614355975E-2</v>
      </c>
      <c r="G102" s="10">
        <f t="shared" si="34"/>
        <v>3.508368185791455E-2</v>
      </c>
      <c r="H102" s="10">
        <f t="shared" si="34"/>
        <v>4.945032386835635E-3</v>
      </c>
      <c r="I102" s="10">
        <f t="shared" si="34"/>
        <v>2.9695782742543697E-2</v>
      </c>
      <c r="J102" s="10">
        <f t="shared" si="34"/>
        <v>7.0140592486880315E-3</v>
      </c>
      <c r="K102" s="10">
        <f t="shared" si="34"/>
        <v>-8.2017393918675241E-3</v>
      </c>
      <c r="L102" s="10">
        <f t="shared" si="34"/>
        <v>1.890613913231598E-2</v>
      </c>
      <c r="M102" s="10">
        <f t="shared" si="34"/>
        <v>3.3659913530424967E-2</v>
      </c>
      <c r="N102" s="10">
        <f t="shared" si="34"/>
        <v>6.9249396359179816E-2</v>
      </c>
      <c r="O102" s="10">
        <f t="shared" si="34"/>
        <v>2.4024356490450982E-2</v>
      </c>
      <c r="P102" s="10">
        <f t="shared" si="34"/>
        <v>3.0661964769690853E-2</v>
      </c>
      <c r="Q102" s="10">
        <f t="shared" si="18"/>
        <v>3.2234411138889696E-2</v>
      </c>
      <c r="R102" s="10">
        <f t="shared" si="18"/>
        <v>2.4321499699617721E-2</v>
      </c>
      <c r="S102" s="10">
        <f t="shared" si="18"/>
        <v>1.511915287224519E-2</v>
      </c>
      <c r="T102" s="10">
        <f t="shared" si="18"/>
        <v>3.3253088238464512E-2</v>
      </c>
      <c r="U102" s="10">
        <f t="shared" si="18"/>
        <v>4.2498351698793346E-2</v>
      </c>
    </row>
    <row r="103" spans="2:21" x14ac:dyDescent="0.2">
      <c r="B103" s="59" t="s">
        <v>127</v>
      </c>
      <c r="C103" s="7" t="s">
        <v>117</v>
      </c>
      <c r="D103" s="5"/>
      <c r="E103" s="10">
        <f t="shared" si="34"/>
        <v>5.6964207096092068E-2</v>
      </c>
      <c r="F103" s="10">
        <f t="shared" si="34"/>
        <v>4.701951970292928E-2</v>
      </c>
      <c r="G103" s="10">
        <f t="shared" si="34"/>
        <v>4.5382796303577111E-2</v>
      </c>
      <c r="H103" s="10">
        <f t="shared" si="34"/>
        <v>1.4143136622498886E-2</v>
      </c>
      <c r="I103" s="10">
        <f t="shared" si="34"/>
        <v>4.5702444961407407E-2</v>
      </c>
      <c r="J103" s="10">
        <f t="shared" si="34"/>
        <v>1.3774168461795133E-2</v>
      </c>
      <c r="K103" s="10">
        <f t="shared" si="34"/>
        <v>-6.0746606099990608E-3</v>
      </c>
      <c r="L103" s="10">
        <f t="shared" si="34"/>
        <v>2.7845605298832288E-2</v>
      </c>
      <c r="M103" s="10">
        <f t="shared" si="34"/>
        <v>2.5818061364255129E-2</v>
      </c>
      <c r="N103" s="10">
        <f t="shared" si="34"/>
        <v>4.0176709771040153E-2</v>
      </c>
      <c r="O103" s="10">
        <f t="shared" si="34"/>
        <v>1.5862858361758381E-2</v>
      </c>
      <c r="P103" s="10">
        <f t="shared" si="34"/>
        <v>3.5014585895551509E-2</v>
      </c>
      <c r="Q103" s="10">
        <f t="shared" si="18"/>
        <v>3.9505061419008669E-2</v>
      </c>
      <c r="R103" s="10">
        <f t="shared" si="18"/>
        <v>3.4291260511815969E-2</v>
      </c>
      <c r="S103" s="10">
        <f t="shared" si="18"/>
        <v>1.7849170340843434E-2</v>
      </c>
      <c r="T103" s="10">
        <f t="shared" si="18"/>
        <v>3.9720997133997127E-2</v>
      </c>
      <c r="U103" s="10">
        <f t="shared" si="18"/>
        <v>4.9946748303348443E-2</v>
      </c>
    </row>
    <row r="104" spans="2:21" x14ac:dyDescent="0.2">
      <c r="B104" s="58" t="s">
        <v>171</v>
      </c>
      <c r="C104" s="7" t="s">
        <v>170</v>
      </c>
      <c r="D104" s="5"/>
      <c r="E104" s="10">
        <f t="shared" si="34"/>
        <v>3.2124067373129339E-3</v>
      </c>
      <c r="F104" s="10">
        <f t="shared" si="34"/>
        <v>1.9833540575619146E-2</v>
      </c>
      <c r="G104" s="10">
        <f t="shared" si="34"/>
        <v>1.6756524881143431E-2</v>
      </c>
      <c r="H104" s="10">
        <f t="shared" si="34"/>
        <v>-5.8260755394109465E-3</v>
      </c>
      <c r="I104" s="10">
        <f t="shared" si="34"/>
        <v>1.4617087253498529E-2</v>
      </c>
      <c r="J104" s="10">
        <f t="shared" si="34"/>
        <v>-1.0420029226064664E-2</v>
      </c>
      <c r="K104" s="10">
        <f t="shared" si="34"/>
        <v>-1.0201790969389446E-2</v>
      </c>
      <c r="L104" s="10">
        <f t="shared" si="34"/>
        <v>9.3377299216659271E-3</v>
      </c>
      <c r="M104" s="10">
        <f t="shared" si="34"/>
        <v>5.4363491776486139E-2</v>
      </c>
      <c r="N104" s="10">
        <f t="shared" si="34"/>
        <v>6.9964952590261698E-2</v>
      </c>
      <c r="O104" s="10">
        <f t="shared" si="34"/>
        <v>5.1646574971562442E-2</v>
      </c>
      <c r="P104" s="10">
        <f t="shared" si="34"/>
        <v>3.8216880947343101E-2</v>
      </c>
      <c r="Q104" s="10">
        <f t="shared" si="18"/>
        <v>3.2364908680191817E-2</v>
      </c>
      <c r="R104" s="10">
        <f t="shared" si="18"/>
        <v>2.1087464313521931E-2</v>
      </c>
      <c r="S104" s="10">
        <f t="shared" si="18"/>
        <v>2.0273403646914323E-2</v>
      </c>
      <c r="T104" s="10">
        <f t="shared" si="18"/>
        <v>3.2656890625124335E-2</v>
      </c>
      <c r="U104" s="10">
        <f t="shared" si="18"/>
        <v>4.4419321474493012E-2</v>
      </c>
    </row>
    <row r="105" spans="2:21" x14ac:dyDescent="0.2">
      <c r="B105" s="4" t="s">
        <v>15</v>
      </c>
      <c r="C105" s="4" t="s">
        <v>61</v>
      </c>
      <c r="D105" s="5"/>
      <c r="E105" s="10">
        <f t="shared" si="34"/>
        <v>4.2632329074383968E-2</v>
      </c>
      <c r="F105" s="10">
        <f t="shared" si="34"/>
        <v>5.7407910179116062E-2</v>
      </c>
      <c r="G105" s="10">
        <f t="shared" si="34"/>
        <v>3.2577961024582214E-2</v>
      </c>
      <c r="H105" s="10">
        <f t="shared" si="34"/>
        <v>-4.8175350730141231E-2</v>
      </c>
      <c r="I105" s="10">
        <f t="shared" si="34"/>
        <v>4.8649256830014975E-2</v>
      </c>
      <c r="J105" s="10">
        <f t="shared" si="34"/>
        <v>3.4296051245833903E-2</v>
      </c>
      <c r="K105" s="10">
        <f t="shared" si="34"/>
        <v>-2.5446428230071816E-2</v>
      </c>
      <c r="L105" s="10">
        <f t="shared" si="34"/>
        <v>-1.6426481765004608E-2</v>
      </c>
      <c r="M105" s="10">
        <f t="shared" si="34"/>
        <v>6.7371769747397448E-3</v>
      </c>
      <c r="N105" s="10">
        <f t="shared" si="34"/>
        <v>1.8552018152664385E-3</v>
      </c>
      <c r="O105" s="10">
        <f t="shared" si="34"/>
        <v>1.5866822562339511E-2</v>
      </c>
      <c r="P105" s="10">
        <f t="shared" si="34"/>
        <v>2.2390821421527374E-2</v>
      </c>
      <c r="Q105" s="10">
        <f t="shared" si="18"/>
        <v>2.7295925295950152E-2</v>
      </c>
      <c r="R105" s="10">
        <f t="shared" si="18"/>
        <v>6.8035800148944503E-3</v>
      </c>
      <c r="S105" s="10">
        <f t="shared" si="18"/>
        <v>-1.5559791482449348E-2</v>
      </c>
      <c r="T105" s="10">
        <f t="shared" si="18"/>
        <v>6.0578600083564638E-2</v>
      </c>
      <c r="U105" s="10">
        <f t="shared" si="18"/>
        <v>1.7833397778464599E-2</v>
      </c>
    </row>
    <row r="106" spans="2:21" x14ac:dyDescent="0.2">
      <c r="B106" s="4" t="s">
        <v>16</v>
      </c>
      <c r="C106" s="4" t="s">
        <v>62</v>
      </c>
      <c r="D106" s="5"/>
      <c r="E106" s="10">
        <f t="shared" si="34"/>
        <v>1.0635973330341164E-2</v>
      </c>
      <c r="F106" s="10">
        <f t="shared" si="34"/>
        <v>2.4863458227177615E-2</v>
      </c>
      <c r="G106" s="10">
        <f t="shared" si="34"/>
        <v>1.0252379120603283E-2</v>
      </c>
      <c r="H106" s="10">
        <f t="shared" si="34"/>
        <v>2.5099933177215039E-3</v>
      </c>
      <c r="I106" s="10">
        <f t="shared" si="34"/>
        <v>6.8077916355624435E-3</v>
      </c>
      <c r="J106" s="10">
        <f t="shared" si="34"/>
        <v>-3.7691242703867811E-3</v>
      </c>
      <c r="K106" s="10">
        <f t="shared" si="34"/>
        <v>-9.0305802673552593E-3</v>
      </c>
      <c r="L106" s="10">
        <f t="shared" si="34"/>
        <v>-1.1383730418401461E-2</v>
      </c>
      <c r="M106" s="10">
        <f t="shared" si="34"/>
        <v>-2.9650220591070919E-3</v>
      </c>
      <c r="N106" s="10">
        <f t="shared" si="34"/>
        <v>-7.0406025061005018E-3</v>
      </c>
      <c r="O106" s="10">
        <f t="shared" si="34"/>
        <v>-1.9127710064347214E-3</v>
      </c>
      <c r="P106" s="10">
        <f t="shared" si="34"/>
        <v>1.1801663102176896E-2</v>
      </c>
      <c r="Q106" s="10">
        <f t="shared" si="18"/>
        <v>2.6142018050714366E-3</v>
      </c>
      <c r="R106" s="10">
        <f t="shared" si="18"/>
        <v>-9.3161737921743093E-3</v>
      </c>
      <c r="S106" s="10">
        <f t="shared" si="18"/>
        <v>-6.4188017159880761E-3</v>
      </c>
      <c r="T106" s="10">
        <f t="shared" si="18"/>
        <v>4.2685232891359615E-3</v>
      </c>
      <c r="U106" s="10">
        <f t="shared" si="18"/>
        <v>9.1772293393812543E-3</v>
      </c>
    </row>
    <row r="107" spans="2:21" x14ac:dyDescent="0.2">
      <c r="B107" s="2" t="str">
        <f t="shared" ref="B107:C112" si="50">B20</f>
        <v>Totale attività non finanziarie (a)</v>
      </c>
      <c r="C107" s="2" t="str">
        <f t="shared" si="50"/>
        <v>Non-financial assets (a)</v>
      </c>
      <c r="D107" s="8"/>
      <c r="E107" s="11">
        <f t="shared" si="34"/>
        <v>9.318792668243292E-2</v>
      </c>
      <c r="F107" s="11">
        <f t="shared" si="34"/>
        <v>6.9737184684844467E-2</v>
      </c>
      <c r="G107" s="11">
        <f t="shared" si="34"/>
        <v>4.8853070853577929E-2</v>
      </c>
      <c r="H107" s="11">
        <f t="shared" si="34"/>
        <v>8.9164947940323369E-3</v>
      </c>
      <c r="I107" s="11">
        <f t="shared" si="34"/>
        <v>1.8330634357152542E-2</v>
      </c>
      <c r="J107" s="11">
        <f t="shared" si="34"/>
        <v>2.2485424096854389E-2</v>
      </c>
      <c r="K107" s="11">
        <f t="shared" si="34"/>
        <v>-5.0468977193807163E-3</v>
      </c>
      <c r="L107" s="11">
        <f t="shared" si="34"/>
        <v>-2.1118056347746883E-2</v>
      </c>
      <c r="M107" s="11">
        <f t="shared" si="34"/>
        <v>-1.4512659628596158E-2</v>
      </c>
      <c r="N107" s="11">
        <f t="shared" si="34"/>
        <v>-1.7676306945803022E-2</v>
      </c>
      <c r="O107" s="11">
        <f t="shared" si="34"/>
        <v>-1.3404899388564706E-2</v>
      </c>
      <c r="P107" s="11">
        <f t="shared" si="34"/>
        <v>-5.5380312161663614E-3</v>
      </c>
      <c r="Q107" s="11">
        <f t="shared" si="18"/>
        <v>-1.5885488955937888E-3</v>
      </c>
      <c r="R107" s="11">
        <f t="shared" si="18"/>
        <v>-6.3750461599010322E-5</v>
      </c>
      <c r="S107" s="11">
        <f t="shared" si="18"/>
        <v>-7.1829233040174856E-3</v>
      </c>
      <c r="T107" s="11">
        <f t="shared" si="18"/>
        <v>1.0638211138295439E-2</v>
      </c>
      <c r="U107" s="11">
        <f t="shared" si="18"/>
        <v>2.7110789123093504E-2</v>
      </c>
    </row>
    <row r="108" spans="2:21" x14ac:dyDescent="0.2">
      <c r="B108" s="4" t="str">
        <f t="shared" si="50"/>
        <v>Oro monetario e DSP</v>
      </c>
      <c r="C108" s="4" t="str">
        <f t="shared" si="50"/>
        <v>Monetary gold and SDRs</v>
      </c>
      <c r="D108" s="5"/>
      <c r="E108" s="10">
        <f t="shared" ref="E108" si="51">(E21/D21)-1</f>
        <v>0.10974307919732862</v>
      </c>
      <c r="F108" s="10">
        <f t="shared" ref="F108" si="52">(F21/E21)-1</f>
        <v>0.17675953914728249</v>
      </c>
      <c r="G108" s="10">
        <f t="shared" ref="G108" si="53">(G21/F21)-1</f>
        <v>9.2520662772534346E-2</v>
      </c>
      <c r="H108" s="10">
        <f t="shared" ref="H108" si="54">(H21/G21)-1</f>
        <v>0.36113804551832374</v>
      </c>
      <c r="I108" s="10">
        <f t="shared" ref="I108" si="55">(I21/H21)-1</f>
        <v>0.35017929584815777</v>
      </c>
      <c r="J108" s="10">
        <f t="shared" ref="J108" si="56">(J21/I21)-1</f>
        <v>0.13977223759114166</v>
      </c>
      <c r="K108" s="10">
        <f t="shared" ref="K108" si="57">(K21/J21)-1</f>
        <v>3.4648106968438563E-2</v>
      </c>
      <c r="L108" s="10">
        <f t="shared" ref="L108" si="58">(L21/K21)-1</f>
        <v>-0.29148260692945871</v>
      </c>
      <c r="M108" s="10">
        <f t="shared" ref="M108" si="59">(M21/L21)-1</f>
        <v>0.12789341989907821</v>
      </c>
      <c r="N108" s="10">
        <f t="shared" ref="N108" si="60">(N21/M21)-1</f>
        <v>-7.4791739379879152E-3</v>
      </c>
      <c r="O108" s="10">
        <f t="shared" ref="O108" si="61">(O21/N21)-1</f>
        <v>0.1011798075427488</v>
      </c>
      <c r="P108" s="10">
        <f t="shared" ref="P108" si="62">(P21/O21)-1</f>
        <v>-1.5608683108060517E-2</v>
      </c>
      <c r="Q108" s="10">
        <f t="shared" si="18"/>
        <v>3.7671473906591757E-2</v>
      </c>
      <c r="R108" s="10">
        <f t="shared" si="18"/>
        <v>0.19672767082884723</v>
      </c>
      <c r="S108" s="10">
        <f t="shared" si="18"/>
        <v>0.12965612395101234</v>
      </c>
      <c r="T108" s="10">
        <f t="shared" si="18"/>
        <v>0.18395607918981627</v>
      </c>
      <c r="U108" s="10">
        <f t="shared" si="18"/>
        <v>5.8236534470972545E-2</v>
      </c>
    </row>
    <row r="109" spans="2:21" x14ac:dyDescent="0.2">
      <c r="B109" s="4" t="str">
        <f t="shared" si="50"/>
        <v>Biglietti e depositi</v>
      </c>
      <c r="C109" s="4" t="str">
        <f t="shared" si="50"/>
        <v>Currency and deposits</v>
      </c>
      <c r="D109" s="5"/>
      <c r="E109" s="10">
        <f t="shared" si="34"/>
        <v>0.13091668700816084</v>
      </c>
      <c r="F109" s="10">
        <f t="shared" si="34"/>
        <v>6.6619458933874887E-2</v>
      </c>
      <c r="G109" s="10">
        <f t="shared" si="34"/>
        <v>8.3122792443701243E-2</v>
      </c>
      <c r="H109" s="10">
        <f t="shared" si="34"/>
        <v>2.5499844724650389E-2</v>
      </c>
      <c r="I109" s="10">
        <f t="shared" si="34"/>
        <v>2.0594425650813486E-2</v>
      </c>
      <c r="J109" s="10">
        <f t="shared" si="34"/>
        <v>5.9244940851099104E-2</v>
      </c>
      <c r="K109" s="10">
        <f t="shared" si="34"/>
        <v>4.9032232031634981E-2</v>
      </c>
      <c r="L109" s="10">
        <f t="shared" si="34"/>
        <v>-7.393405858779234E-3</v>
      </c>
      <c r="M109" s="10">
        <f t="shared" si="34"/>
        <v>1.6746552337193021E-2</v>
      </c>
      <c r="N109" s="10">
        <f t="shared" si="34"/>
        <v>2.1181640394279277E-2</v>
      </c>
      <c r="O109" s="10">
        <f t="shared" si="34"/>
        <v>5.5988567817949697E-2</v>
      </c>
      <c r="P109" s="10">
        <f t="shared" si="34"/>
        <v>4.9021485534892939E-2</v>
      </c>
      <c r="Q109" s="10">
        <f t="shared" si="34"/>
        <v>1.4210894994231227E-2</v>
      </c>
      <c r="R109" s="10">
        <f t="shared" si="34"/>
        <v>2.314419377410859E-2</v>
      </c>
      <c r="S109" s="10">
        <f t="shared" si="34"/>
        <v>0.12280877999436179</v>
      </c>
      <c r="T109" s="10">
        <f t="shared" si="34"/>
        <v>9.4437877238972456E-2</v>
      </c>
      <c r="U109" s="10">
        <f t="shared" si="34"/>
        <v>-6.3625565487216096E-2</v>
      </c>
    </row>
    <row r="110" spans="2:21" x14ac:dyDescent="0.2">
      <c r="B110" s="4" t="str">
        <f t="shared" si="50"/>
        <v>Titoli</v>
      </c>
      <c r="C110" s="4" t="str">
        <f t="shared" si="50"/>
        <v>Debt securities</v>
      </c>
      <c r="D110" s="5"/>
      <c r="E110" s="10">
        <f t="shared" si="34"/>
        <v>-5.0008080008179245E-4</v>
      </c>
      <c r="F110" s="10">
        <f t="shared" si="34"/>
        <v>2.4720532253568628E-2</v>
      </c>
      <c r="G110" s="10">
        <f t="shared" si="34"/>
        <v>9.4439721183761538E-2</v>
      </c>
      <c r="H110" s="10">
        <f t="shared" si="34"/>
        <v>0.1092241089333601</v>
      </c>
      <c r="I110" s="10">
        <f t="shared" si="34"/>
        <v>3.9145547556370452E-2</v>
      </c>
      <c r="J110" s="10">
        <f t="shared" si="34"/>
        <v>2.9713145996238977E-2</v>
      </c>
      <c r="K110" s="10">
        <f t="shared" si="34"/>
        <v>0.11548400576032725</v>
      </c>
      <c r="L110" s="10">
        <f t="shared" si="34"/>
        <v>-2.688129119136129E-2</v>
      </c>
      <c r="M110" s="10">
        <f t="shared" si="34"/>
        <v>-1.8096470767619666E-2</v>
      </c>
      <c r="N110" s="10">
        <f t="shared" si="34"/>
        <v>-1.3444843089991609E-2</v>
      </c>
      <c r="O110" s="10">
        <f t="shared" si="34"/>
        <v>2.3594214304114347E-2</v>
      </c>
      <c r="P110" s="10">
        <f t="shared" si="34"/>
        <v>-5.6130775031871361E-2</v>
      </c>
      <c r="Q110" s="10">
        <f t="shared" si="34"/>
        <v>5.38108516557112E-3</v>
      </c>
      <c r="R110" s="10">
        <f t="shared" si="34"/>
        <v>5.3308182635941392E-2</v>
      </c>
      <c r="S110" s="10">
        <f t="shared" si="34"/>
        <v>9.6603138982612968E-2</v>
      </c>
      <c r="T110" s="10">
        <f t="shared" si="34"/>
        <v>3.3504930085719309E-2</v>
      </c>
      <c r="U110" s="10">
        <f t="shared" si="34"/>
        <v>-7.0490088109279592E-2</v>
      </c>
    </row>
    <row r="111" spans="2:21" x14ac:dyDescent="0.2">
      <c r="B111" s="4" t="str">
        <f t="shared" si="50"/>
        <v>Prestiti</v>
      </c>
      <c r="C111" s="4" t="str">
        <f t="shared" si="50"/>
        <v>Loans</v>
      </c>
      <c r="D111" s="5"/>
      <c r="E111" s="10">
        <f t="shared" si="34"/>
        <v>0.10929002809680122</v>
      </c>
      <c r="F111" s="10">
        <f t="shared" si="34"/>
        <v>9.475279011598059E-2</v>
      </c>
      <c r="G111" s="10">
        <f t="shared" si="34"/>
        <v>3.9502121027343851E-2</v>
      </c>
      <c r="H111" s="10">
        <f t="shared" si="34"/>
        <v>1.0429917659226184E-2</v>
      </c>
      <c r="I111" s="10">
        <f t="shared" si="34"/>
        <v>2.0347650132749751E-2</v>
      </c>
      <c r="J111" s="10">
        <f t="shared" si="34"/>
        <v>1.4212195040270492E-2</v>
      </c>
      <c r="K111" s="10">
        <f t="shared" si="34"/>
        <v>1.9911526322295092E-2</v>
      </c>
      <c r="L111" s="10">
        <f t="shared" si="34"/>
        <v>-3.4352317524711129E-2</v>
      </c>
      <c r="M111" s="10">
        <f t="shared" si="34"/>
        <v>-7.1683488126571548E-3</v>
      </c>
      <c r="N111" s="10">
        <f t="shared" si="34"/>
        <v>-1.2983870174240075E-2</v>
      </c>
      <c r="O111" s="10">
        <f t="shared" si="34"/>
        <v>-2.1699389446711015E-3</v>
      </c>
      <c r="P111" s="10">
        <f t="shared" si="34"/>
        <v>2.0363375591214705E-4</v>
      </c>
      <c r="Q111" s="10">
        <f t="shared" si="34"/>
        <v>9.7139904875791494E-3</v>
      </c>
      <c r="R111" s="10">
        <f t="shared" si="34"/>
        <v>-4.4890049260233322E-3</v>
      </c>
      <c r="S111" s="10">
        <f t="shared" si="34"/>
        <v>2.7237864946883628E-2</v>
      </c>
      <c r="T111" s="10">
        <f t="shared" si="34"/>
        <v>9.8735918596095651E-3</v>
      </c>
      <c r="U111" s="10">
        <f t="shared" si="34"/>
        <v>5.8918504998437538E-3</v>
      </c>
    </row>
    <row r="112" spans="2:21" x14ac:dyDescent="0.2">
      <c r="B112" s="4" t="s">
        <v>125</v>
      </c>
      <c r="C112" s="4" t="str">
        <f t="shared" si="50"/>
        <v>Shares and other equity</v>
      </c>
      <c r="D112" s="5"/>
      <c r="E112" s="10">
        <f t="shared" si="34"/>
        <v>0.18764995983056876</v>
      </c>
      <c r="F112" s="10">
        <f t="shared" si="34"/>
        <v>-0.11151063969013397</v>
      </c>
      <c r="G112" s="10">
        <f t="shared" si="34"/>
        <v>-0.17839655775055085</v>
      </c>
      <c r="H112" s="10">
        <f t="shared" si="34"/>
        <v>-3.1079332392941139E-2</v>
      </c>
      <c r="I112" s="10">
        <f t="shared" si="34"/>
        <v>-7.9203662053910162E-2</v>
      </c>
      <c r="J112" s="10">
        <f t="shared" si="34"/>
        <v>-5.5231288884820984E-2</v>
      </c>
      <c r="K112" s="10">
        <f t="shared" si="34"/>
        <v>4.706917693997581E-2</v>
      </c>
      <c r="L112" s="10">
        <f t="shared" si="34"/>
        <v>0.10773917640628805</v>
      </c>
      <c r="M112" s="10">
        <f t="shared" si="34"/>
        <v>4.8434495775047326E-2</v>
      </c>
      <c r="N112" s="10">
        <f t="shared" si="34"/>
        <v>6.9143948102906583E-2</v>
      </c>
      <c r="O112" s="10">
        <f t="shared" si="34"/>
        <v>-1.5036296078732692E-2</v>
      </c>
      <c r="P112" s="10">
        <f t="shared" si="34"/>
        <v>5.756215704040879E-2</v>
      </c>
      <c r="Q112" s="10">
        <f t="shared" si="34"/>
        <v>-3.1550667297983392E-2</v>
      </c>
      <c r="R112" s="10">
        <f t="shared" si="34"/>
        <v>0.13175156609237026</v>
      </c>
      <c r="S112" s="10">
        <f t="shared" si="34"/>
        <v>1.1110204391117762E-2</v>
      </c>
      <c r="T112" s="10">
        <f t="shared" si="34"/>
        <v>0.18809712235873621</v>
      </c>
      <c r="U112" s="10">
        <f t="shared" si="34"/>
        <v>-5.0464273776918089E-2</v>
      </c>
    </row>
    <row r="113" spans="2:21" x14ac:dyDescent="0.2">
      <c r="B113" s="4" t="str">
        <f t="shared" ref="B113:C120" si="63">B26</f>
        <v>Derivati</v>
      </c>
      <c r="C113" s="4" t="str">
        <f t="shared" si="63"/>
        <v>Derivatives</v>
      </c>
      <c r="D113" s="5"/>
      <c r="E113" s="10">
        <f t="shared" ref="E113:E114" si="64">(E26/D26)-1</f>
        <v>-0.25449190485717721</v>
      </c>
      <c r="F113" s="10">
        <f t="shared" ref="F113:F114" si="65">(F26/E26)-1</f>
        <v>0.11120591607502139</v>
      </c>
      <c r="G113" s="10">
        <f t="shared" ref="G113:G114" si="66">(G26/F26)-1</f>
        <v>0.69192104478269445</v>
      </c>
      <c r="H113" s="10">
        <f t="shared" ref="H113:H114" si="67">(H26/G26)-1</f>
        <v>-8.1542464052834274E-2</v>
      </c>
      <c r="I113" s="10">
        <f t="shared" ref="I113:I114" si="68">(I26/H26)-1</f>
        <v>9.1933460918575793E-2</v>
      </c>
      <c r="J113" s="10">
        <f t="shared" ref="J113:J114" si="69">(J26/I26)-1</f>
        <v>0.38024962056421097</v>
      </c>
      <c r="K113" s="10">
        <f t="shared" ref="K113:K114" si="70">(K26/J26)-1</f>
        <v>0.13414835424723637</v>
      </c>
      <c r="L113" s="10">
        <f t="shared" ref="L113:L114" si="71">(L26/K26)-1</f>
        <v>-0.35512555796287182</v>
      </c>
      <c r="M113" s="10">
        <f t="shared" ref="M113:M114" si="72">(M26/L26)-1</f>
        <v>0.36692100748257261</v>
      </c>
      <c r="N113" s="10">
        <f t="shared" ref="N113:N114" si="73">(N26/M26)-1</f>
        <v>-0.19690187301907403</v>
      </c>
      <c r="O113" s="10">
        <f t="shared" ref="O113:O114" si="74">(O26/N26)-1</f>
        <v>-2.4334603810335476E-2</v>
      </c>
      <c r="P113" s="10">
        <f t="shared" ref="P113:P114" si="75">(P26/O26)-1</f>
        <v>-0.18374763551540818</v>
      </c>
      <c r="Q113" s="10">
        <f t="shared" ref="Q113:Q114" si="76">(Q26/P26)-1</f>
        <v>-9.167833793377278E-2</v>
      </c>
      <c r="R113" s="10">
        <f t="shared" ref="R113:R114" si="77">(R26/Q26)-1</f>
        <v>0.13833861198442543</v>
      </c>
      <c r="S113" s="10">
        <f t="shared" ref="S113:U114" si="78">(S26/R26)-1</f>
        <v>3.1573133426601174E-2</v>
      </c>
      <c r="T113" s="10">
        <f t="shared" si="78"/>
        <v>-3.6062718080997258E-2</v>
      </c>
      <c r="U113" s="10">
        <f t="shared" si="78"/>
        <v>0.23013684490765129</v>
      </c>
    </row>
    <row r="114" spans="2:21" x14ac:dyDescent="0.2">
      <c r="B114" s="4" t="str">
        <f t="shared" si="63"/>
        <v>Quote di fondi comuni</v>
      </c>
      <c r="C114" s="4" t="str">
        <f t="shared" si="63"/>
        <v>Mutual fund shares</v>
      </c>
      <c r="D114" s="5"/>
      <c r="E114" s="10">
        <f t="shared" si="64"/>
        <v>2.3382053743050246E-2</v>
      </c>
      <c r="F114" s="10">
        <f t="shared" si="65"/>
        <v>-7.2418784744254672E-2</v>
      </c>
      <c r="G114" s="10">
        <f t="shared" si="66"/>
        <v>-0.27504956116877677</v>
      </c>
      <c r="H114" s="10">
        <f t="shared" si="67"/>
        <v>0.12784727831885156</v>
      </c>
      <c r="I114" s="10">
        <f t="shared" si="68"/>
        <v>7.7387156387662692E-2</v>
      </c>
      <c r="J114" s="10">
        <f t="shared" si="69"/>
        <v>-8.8325294055458969E-2</v>
      </c>
      <c r="K114" s="10">
        <f t="shared" si="70"/>
        <v>0.32022507760017027</v>
      </c>
      <c r="L114" s="10">
        <f t="shared" si="71"/>
        <v>4.2304521527862793E-3</v>
      </c>
      <c r="M114" s="10">
        <f t="shared" si="72"/>
        <v>0.20241423913521239</v>
      </c>
      <c r="N114" s="10">
        <f t="shared" si="73"/>
        <v>0.15428627454170663</v>
      </c>
      <c r="O114" s="10">
        <f t="shared" si="74"/>
        <v>8.1664979465263965E-2</v>
      </c>
      <c r="P114" s="10">
        <f t="shared" si="75"/>
        <v>0.12122723315901807</v>
      </c>
      <c r="Q114" s="10">
        <f t="shared" si="76"/>
        <v>-4.3885659515767728E-2</v>
      </c>
      <c r="R114" s="10">
        <f t="shared" si="77"/>
        <v>0.10228971691279498</v>
      </c>
      <c r="S114" s="10">
        <f t="shared" si="78"/>
        <v>5.9796155844405119E-2</v>
      </c>
      <c r="T114" s="10">
        <f t="shared" si="78"/>
        <v>0.12730030440933904</v>
      </c>
      <c r="U114" s="10">
        <f t="shared" si="78"/>
        <v>-0.11249134350522194</v>
      </c>
    </row>
    <row r="115" spans="2:21" x14ac:dyDescent="0.2">
      <c r="B115" s="4" t="str">
        <f t="shared" si="63"/>
        <v>Riserve assicurative e garanzie standard</v>
      </c>
      <c r="C115" s="4" t="str">
        <f t="shared" si="63"/>
        <v>Insurance, pension and standardised guarantee schemes</v>
      </c>
      <c r="D115" s="5"/>
      <c r="E115" s="10">
        <f t="shared" ref="E115:U115" si="79">(E28/D28)-1</f>
        <v>5.7075898487459531E-2</v>
      </c>
      <c r="F115" s="10">
        <f t="shared" si="79"/>
        <v>-4.3979805088441015E-3</v>
      </c>
      <c r="G115" s="10">
        <f t="shared" si="79"/>
        <v>-3.2452338933788183E-2</v>
      </c>
      <c r="H115" s="10">
        <f t="shared" si="79"/>
        <v>7.3132748532402481E-2</v>
      </c>
      <c r="I115" s="10">
        <f t="shared" si="79"/>
        <v>5.398968465321885E-2</v>
      </c>
      <c r="J115" s="10">
        <f t="shared" si="79"/>
        <v>5.6825528109016865E-3</v>
      </c>
      <c r="K115" s="10">
        <f t="shared" si="79"/>
        <v>2.3946687265218536E-2</v>
      </c>
      <c r="L115" s="10">
        <f t="shared" si="79"/>
        <v>5.3955506303654088E-2</v>
      </c>
      <c r="M115" s="10">
        <f t="shared" si="79"/>
        <v>8.9215457913012886E-2</v>
      </c>
      <c r="N115" s="10">
        <f t="shared" si="79"/>
        <v>6.9571284143629342E-2</v>
      </c>
      <c r="O115" s="10">
        <f t="shared" si="79"/>
        <v>6.2421237754369141E-2</v>
      </c>
      <c r="P115" s="10">
        <f t="shared" si="79"/>
        <v>5.6169611078596748E-2</v>
      </c>
      <c r="Q115" s="10">
        <f t="shared" si="79"/>
        <v>7.5400640828662269E-3</v>
      </c>
      <c r="R115" s="10">
        <f t="shared" si="79"/>
        <v>0.10072023005536845</v>
      </c>
      <c r="S115" s="10">
        <f t="shared" si="79"/>
        <v>6.6012337016844169E-2</v>
      </c>
      <c r="T115" s="10">
        <f t="shared" si="79"/>
        <v>3.2609525900171743E-2</v>
      </c>
      <c r="U115" s="10">
        <f t="shared" si="79"/>
        <v>-0.11440330902138274</v>
      </c>
    </row>
    <row r="116" spans="2:21" x14ac:dyDescent="0.2">
      <c r="B116" s="4" t="str">
        <f t="shared" si="63"/>
        <v>Altri conti attivi</v>
      </c>
      <c r="C116" s="4" t="str">
        <f t="shared" si="63"/>
        <v>Other accounts receivable</v>
      </c>
      <c r="D116" s="5"/>
      <c r="E116" s="10">
        <f t="shared" ref="E116:U116" si="80">(E29/D29)-1</f>
        <v>9.9415808378314319E-2</v>
      </c>
      <c r="F116" s="10">
        <f t="shared" si="80"/>
        <v>-2.2910347184639801E-2</v>
      </c>
      <c r="G116" s="10">
        <f t="shared" si="80"/>
        <v>-1.6668757361226749E-4</v>
      </c>
      <c r="H116" s="10">
        <f t="shared" si="80"/>
        <v>-3.4947035630299106E-2</v>
      </c>
      <c r="I116" s="10">
        <f t="shared" si="80"/>
        <v>6.7418008135389007E-2</v>
      </c>
      <c r="J116" s="10">
        <f t="shared" si="80"/>
        <v>8.7838654670689742E-2</v>
      </c>
      <c r="K116" s="10">
        <f t="shared" si="80"/>
        <v>-7.3578026717719958E-2</v>
      </c>
      <c r="L116" s="10">
        <f t="shared" si="80"/>
        <v>1.6476534698693701E-2</v>
      </c>
      <c r="M116" s="10">
        <f t="shared" si="80"/>
        <v>-4.8869783317174731E-3</v>
      </c>
      <c r="N116" s="10">
        <f t="shared" si="80"/>
        <v>-1.4532654630036723E-2</v>
      </c>
      <c r="O116" s="10">
        <f t="shared" si="80"/>
        <v>-2.7664962141760729E-2</v>
      </c>
      <c r="P116" s="10">
        <f t="shared" si="80"/>
        <v>8.7373074835043862E-2</v>
      </c>
      <c r="Q116" s="10">
        <f t="shared" si="80"/>
        <v>-6.2232588550618417E-2</v>
      </c>
      <c r="R116" s="10">
        <f t="shared" si="80"/>
        <v>4.5811017230262374E-2</v>
      </c>
      <c r="S116" s="10">
        <f t="shared" si="80"/>
        <v>-3.6627865803221527E-2</v>
      </c>
      <c r="T116" s="10">
        <f t="shared" si="80"/>
        <v>0.19184207145632715</v>
      </c>
      <c r="U116" s="10">
        <f t="shared" si="80"/>
        <v>5.0990721052562193E-2</v>
      </c>
    </row>
    <row r="117" spans="2:21" x14ac:dyDescent="0.2">
      <c r="B117" s="2" t="str">
        <f t="shared" si="63"/>
        <v>Totale attività finanziarie (b)</v>
      </c>
      <c r="C117" s="2" t="str">
        <f t="shared" si="63"/>
        <v>Financial assets (b)</v>
      </c>
      <c r="D117" s="8"/>
      <c r="E117" s="11">
        <f t="shared" ref="E117:U117" si="81">(E30/D30)-1</f>
        <v>9.8435290504461426E-2</v>
      </c>
      <c r="F117" s="11">
        <f t="shared" si="81"/>
        <v>7.793389652019922E-4</v>
      </c>
      <c r="G117" s="11">
        <f t="shared" si="81"/>
        <v>-1.0013005742299907E-2</v>
      </c>
      <c r="H117" s="11">
        <f t="shared" si="81"/>
        <v>2.8730069811791603E-2</v>
      </c>
      <c r="I117" s="11">
        <f t="shared" si="81"/>
        <v>1.7217320620098286E-2</v>
      </c>
      <c r="J117" s="11">
        <f t="shared" si="81"/>
        <v>2.3214631115423767E-2</v>
      </c>
      <c r="K117" s="11">
        <f t="shared" si="81"/>
        <v>5.7514933108328226E-2</v>
      </c>
      <c r="L117" s="11">
        <f t="shared" si="81"/>
        <v>-4.4838606488275534E-3</v>
      </c>
      <c r="M117" s="11">
        <f t="shared" si="81"/>
        <v>2.8713374886337961E-2</v>
      </c>
      <c r="N117" s="11">
        <f t="shared" si="81"/>
        <v>2.0210568413621344E-2</v>
      </c>
      <c r="O117" s="11">
        <f t="shared" si="81"/>
        <v>2.2460762998397277E-2</v>
      </c>
      <c r="P117" s="11">
        <f t="shared" si="81"/>
        <v>2.583899242878851E-2</v>
      </c>
      <c r="Q117" s="11">
        <f t="shared" si="81"/>
        <v>-7.3809227957316592E-3</v>
      </c>
      <c r="R117" s="11">
        <f t="shared" si="81"/>
        <v>5.8094462983092177E-2</v>
      </c>
      <c r="S117" s="11">
        <f t="shared" si="81"/>
        <v>6.155113584074412E-2</v>
      </c>
      <c r="T117" s="11">
        <f t="shared" si="81"/>
        <v>8.8334877883650131E-2</v>
      </c>
      <c r="U117" s="11">
        <f t="shared" si="81"/>
        <v>-4.869476505153969E-2</v>
      </c>
    </row>
    <row r="118" spans="2:21" x14ac:dyDescent="0.2">
      <c r="B118" s="2" t="str">
        <f t="shared" si="63"/>
        <v>Ricchezza lorda (a+b)</v>
      </c>
      <c r="C118" s="2" t="str">
        <f t="shared" si="63"/>
        <v>Gross wealth (a+b)</v>
      </c>
      <c r="D118" s="8"/>
      <c r="E118" s="11">
        <f t="shared" ref="E118:U118" si="82">(E31/D31)-1</f>
        <v>9.5993761217822549E-2</v>
      </c>
      <c r="F118" s="11">
        <f t="shared" si="82"/>
        <v>3.2782375805166408E-2</v>
      </c>
      <c r="G118" s="11">
        <f t="shared" si="82"/>
        <v>1.8284025312764962E-2</v>
      </c>
      <c r="H118" s="11">
        <f t="shared" si="82"/>
        <v>1.8919723304595459E-2</v>
      </c>
      <c r="I118" s="11">
        <f t="shared" si="82"/>
        <v>1.7763146752973302E-2</v>
      </c>
      <c r="J118" s="11">
        <f t="shared" si="82"/>
        <v>2.2856922265574342E-2</v>
      </c>
      <c r="K118" s="11">
        <f t="shared" si="82"/>
        <v>2.683668669538597E-2</v>
      </c>
      <c r="L118" s="11">
        <f t="shared" si="82"/>
        <v>-1.2387445538859954E-2</v>
      </c>
      <c r="M118" s="11">
        <f t="shared" si="82"/>
        <v>8.3564850125081858E-3</v>
      </c>
      <c r="N118" s="11">
        <f t="shared" si="82"/>
        <v>2.7727651122595454E-3</v>
      </c>
      <c r="O118" s="11">
        <f t="shared" si="82"/>
        <v>6.2898727258331455E-3</v>
      </c>
      <c r="P118" s="11">
        <f t="shared" si="82"/>
        <v>1.1968794081501199E-2</v>
      </c>
      <c r="Q118" s="11">
        <f t="shared" si="82"/>
        <v>-4.8647030086530485E-3</v>
      </c>
      <c r="R118" s="11">
        <f t="shared" si="82"/>
        <v>3.2747235356213711E-2</v>
      </c>
      <c r="S118" s="11">
        <f t="shared" si="82"/>
        <v>3.2546349422436505E-2</v>
      </c>
      <c r="T118" s="11">
        <f t="shared" si="82"/>
        <v>5.6809539992361158E-2</v>
      </c>
      <c r="U118" s="11">
        <f t="shared" si="82"/>
        <v>-1.9280542174691884E-2</v>
      </c>
    </row>
    <row r="119" spans="2:21" x14ac:dyDescent="0.2">
      <c r="B119" s="4" t="str">
        <f t="shared" si="63"/>
        <v>Oro monetario e DSP</v>
      </c>
      <c r="C119" s="4" t="str">
        <f t="shared" si="63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f t="shared" ref="M119" si="83">(M32/L32)-1</f>
        <v>7.6707936322151005E-2</v>
      </c>
      <c r="N119" s="10">
        <f t="shared" ref="N119" si="84">(N32/M32)-1</f>
        <v>5.80238471135337E-2</v>
      </c>
      <c r="O119" s="10">
        <f t="shared" ref="O119" si="85">(O32/N32)-1</f>
        <v>1.9664837573936111E-3</v>
      </c>
      <c r="P119" s="10">
        <f t="shared" ref="P119" si="86">(P32/O32)-1</f>
        <v>-6.8894551273261384E-2</v>
      </c>
      <c r="Q119" s="10">
        <f t="shared" ref="Q119" si="87">(Q32/P32)-1</f>
        <v>2.2544702027038177E-2</v>
      </c>
      <c r="R119" s="10">
        <f t="shared" ref="R119" si="88">(R32/Q32)-1</f>
        <v>1.7820958850241375E-2</v>
      </c>
      <c r="S119" s="10">
        <f t="shared" ref="S119:U119" si="89">(S32/R32)-1</f>
        <v>-4.6347609532340406E-2</v>
      </c>
      <c r="T119" s="10">
        <f t="shared" si="89"/>
        <v>2.3518243748871055</v>
      </c>
      <c r="U119" s="10">
        <f t="shared" si="89"/>
        <v>1.2784344067147346E-2</v>
      </c>
    </row>
    <row r="120" spans="2:21" x14ac:dyDescent="0.2">
      <c r="B120" s="4" t="str">
        <f>B33</f>
        <v>Biglietti e depositi</v>
      </c>
      <c r="C120" s="4" t="str">
        <f t="shared" si="63"/>
        <v>Currency and deposits</v>
      </c>
      <c r="D120" s="5"/>
      <c r="E120" s="10">
        <f t="shared" ref="E120:U120" si="90">(E33/D33)-1</f>
        <v>0.1223776830432235</v>
      </c>
      <c r="F120" s="10">
        <f t="shared" si="90"/>
        <v>8.744867323010741E-2</v>
      </c>
      <c r="G120" s="10">
        <f t="shared" si="90"/>
        <v>6.2209584396890838E-2</v>
      </c>
      <c r="H120" s="10">
        <f t="shared" si="90"/>
        <v>3.5866940182549545E-3</v>
      </c>
      <c r="I120" s="10">
        <f t="shared" si="90"/>
        <v>4.5125623397460402E-2</v>
      </c>
      <c r="J120" s="10">
        <f t="shared" si="90"/>
        <v>9.3261390531388599E-2</v>
      </c>
      <c r="K120" s="10">
        <f t="shared" si="90"/>
        <v>5.6496013607111983E-2</v>
      </c>
      <c r="L120" s="10">
        <f t="shared" si="90"/>
        <v>7.8363775848913075E-3</v>
      </c>
      <c r="M120" s="10">
        <f t="shared" si="90"/>
        <v>6.4566606540816807E-4</v>
      </c>
      <c r="N120" s="10">
        <f t="shared" si="90"/>
        <v>3.1700471938509445E-2</v>
      </c>
      <c r="O120" s="10">
        <f t="shared" si="90"/>
        <v>8.037531777032636E-2</v>
      </c>
      <c r="P120" s="10">
        <f t="shared" si="90"/>
        <v>6.4079959565549904E-2</v>
      </c>
      <c r="Q120" s="10">
        <f t="shared" si="90"/>
        <v>2.674930712171375E-2</v>
      </c>
      <c r="R120" s="10">
        <f t="shared" si="90"/>
        <v>7.4146340970753233E-3</v>
      </c>
      <c r="S120" s="10">
        <f t="shared" si="90"/>
        <v>0.1225293165848107</v>
      </c>
      <c r="T120" s="10">
        <f t="shared" si="90"/>
        <v>9.4676212584584141E-2</v>
      </c>
      <c r="U120" s="10">
        <f t="shared" si="90"/>
        <v>-3.4832999406195775E-2</v>
      </c>
    </row>
    <row r="121" spans="2:21" x14ac:dyDescent="0.2">
      <c r="B121" s="4" t="str">
        <f t="shared" ref="B121:C128" si="91">B34</f>
        <v>Titoli</v>
      </c>
      <c r="C121" s="4" t="str">
        <f t="shared" si="91"/>
        <v>Debt securities</v>
      </c>
      <c r="D121" s="5"/>
      <c r="E121" s="10">
        <f t="shared" ref="E121:U121" si="92">(E34/D34)-1</f>
        <v>3.8877733926703906E-2</v>
      </c>
      <c r="F121" s="10">
        <f t="shared" si="92"/>
        <v>3.7819300834356362E-2</v>
      </c>
      <c r="G121" s="10">
        <f t="shared" si="92"/>
        <v>8.594203278274537E-2</v>
      </c>
      <c r="H121" s="10">
        <f t="shared" si="92"/>
        <v>9.8736875467392293E-2</v>
      </c>
      <c r="I121" s="10">
        <f t="shared" si="92"/>
        <v>3.1380105162080341E-2</v>
      </c>
      <c r="J121" s="10">
        <f t="shared" si="92"/>
        <v>-8.4773265985520485E-3</v>
      </c>
      <c r="K121" s="10">
        <f t="shared" si="92"/>
        <v>0.14038462906828464</v>
      </c>
      <c r="L121" s="10">
        <f t="shared" si="92"/>
        <v>9.5116884260766366E-3</v>
      </c>
      <c r="M121" s="10">
        <f t="shared" si="92"/>
        <v>2.0667373274270373E-2</v>
      </c>
      <c r="N121" s="10">
        <f t="shared" si="92"/>
        <v>-1.8681150141602099E-2</v>
      </c>
      <c r="O121" s="10">
        <f t="shared" si="92"/>
        <v>-1.7614490495689417E-2</v>
      </c>
      <c r="P121" s="10">
        <f t="shared" si="92"/>
        <v>-5.7830295298406331E-2</v>
      </c>
      <c r="Q121" s="10">
        <f t="shared" si="92"/>
        <v>-3.6496067771518148E-2</v>
      </c>
      <c r="R121" s="10">
        <f t="shared" si="92"/>
        <v>7.9361931889816884E-2</v>
      </c>
      <c r="S121" s="10">
        <f t="shared" si="92"/>
        <v>7.0210930196718868E-2</v>
      </c>
      <c r="T121" s="10">
        <f t="shared" si="92"/>
        <v>1.2072620497227682E-2</v>
      </c>
      <c r="U121" s="10">
        <f t="shared" si="92"/>
        <v>-0.10848835147906377</v>
      </c>
    </row>
    <row r="122" spans="2:21" x14ac:dyDescent="0.2">
      <c r="B122" s="4" t="str">
        <f t="shared" si="91"/>
        <v>Prestiti</v>
      </c>
      <c r="C122" s="4" t="str">
        <f t="shared" si="91"/>
        <v>Loans</v>
      </c>
      <c r="D122" s="5"/>
      <c r="E122" s="10">
        <f t="shared" ref="E122:U122" si="93">(E35/D35)-1</f>
        <v>0.10746938589268673</v>
      </c>
      <c r="F122" s="10">
        <f t="shared" si="93"/>
        <v>0.1013003930967471</v>
      </c>
      <c r="G122" s="10">
        <f t="shared" si="93"/>
        <v>5.7203375649510724E-2</v>
      </c>
      <c r="H122" s="10">
        <f t="shared" si="93"/>
        <v>3.8112091708958129E-2</v>
      </c>
      <c r="I122" s="10">
        <f t="shared" si="93"/>
        <v>4.7384656492714949E-2</v>
      </c>
      <c r="J122" s="10">
        <f t="shared" si="93"/>
        <v>4.3491216567801416E-3</v>
      </c>
      <c r="K122" s="10">
        <f t="shared" si="93"/>
        <v>1.5950119701235055E-2</v>
      </c>
      <c r="L122" s="10">
        <f t="shared" si="93"/>
        <v>-5.4926989300632889E-2</v>
      </c>
      <c r="M122" s="10">
        <f t="shared" si="93"/>
        <v>-1.4619248874503277E-2</v>
      </c>
      <c r="N122" s="10">
        <f t="shared" si="93"/>
        <v>-1.0196526648946658E-2</v>
      </c>
      <c r="O122" s="10">
        <f t="shared" si="93"/>
        <v>-6.1969541280234575E-3</v>
      </c>
      <c r="P122" s="10">
        <f t="shared" si="93"/>
        <v>-1.9209275876569953E-2</v>
      </c>
      <c r="Q122" s="10">
        <f t="shared" si="93"/>
        <v>2.7368906465975007E-2</v>
      </c>
      <c r="R122" s="10">
        <f t="shared" si="93"/>
        <v>-1.7622639580231692E-2</v>
      </c>
      <c r="S122" s="10">
        <f t="shared" si="93"/>
        <v>2.9003455169239967E-2</v>
      </c>
      <c r="T122" s="10">
        <f t="shared" si="93"/>
        <v>3.1220817383348365E-2</v>
      </c>
      <c r="U122" s="10">
        <f t="shared" si="93"/>
        <v>3.4825253156057112E-2</v>
      </c>
    </row>
    <row r="123" spans="2:21" x14ac:dyDescent="0.2">
      <c r="B123" s="4" t="str">
        <f t="shared" si="91"/>
        <v>Azioni e altre partecipazioni</v>
      </c>
      <c r="C123" s="4" t="str">
        <f t="shared" si="91"/>
        <v>Shares and other equity</v>
      </c>
      <c r="D123" s="5"/>
      <c r="E123" s="10">
        <f t="shared" ref="E123:E125" si="94">(E36/D36)-1</f>
        <v>0.20249406090863542</v>
      </c>
      <c r="F123" s="10">
        <f t="shared" ref="F123:F125" si="95">(F36/E36)-1</f>
        <v>-0.10596498750773764</v>
      </c>
      <c r="G123" s="10">
        <f t="shared" ref="G123:G125" si="96">(G36/F36)-1</f>
        <v>-0.234604837147251</v>
      </c>
      <c r="H123" s="10">
        <f t="shared" ref="H123:H125" si="97">(H36/G36)-1</f>
        <v>-3.6269170065436396E-2</v>
      </c>
      <c r="I123" s="10">
        <f t="shared" ref="I123:I125" si="98">(I36/H36)-1</f>
        <v>-9.7602719208223165E-2</v>
      </c>
      <c r="J123" s="10">
        <f t="shared" ref="J123:J125" si="99">(J36/I36)-1</f>
        <v>-7.4785325714238238E-2</v>
      </c>
      <c r="K123" s="10">
        <f t="shared" ref="K123:K125" si="100">(K36/J36)-1</f>
        <v>7.2732850236088886E-2</v>
      </c>
      <c r="L123" s="10">
        <f t="shared" ref="L123:L125" si="101">(L36/K36)-1</f>
        <v>0.13021301754227621</v>
      </c>
      <c r="M123" s="10">
        <f t="shared" ref="M123:M125" si="102">(M36/L36)-1</f>
        <v>5.399855101753781E-2</v>
      </c>
      <c r="N123" s="10">
        <f t="shared" ref="N123:N125" si="103">(N36/M36)-1</f>
        <v>9.649118927897371E-2</v>
      </c>
      <c r="O123" s="10">
        <f t="shared" ref="O123:O125" si="104">(O36/N36)-1</f>
        <v>-2.918327824704825E-2</v>
      </c>
      <c r="P123" s="10">
        <f t="shared" ref="P123:P125" si="105">(P36/O36)-1</f>
        <v>7.0233275273010154E-2</v>
      </c>
      <c r="Q123" s="10">
        <f t="shared" ref="Q123:Q125" si="106">(Q36/P36)-1</f>
        <v>-5.2706564106428822E-2</v>
      </c>
      <c r="R123" s="10">
        <f t="shared" ref="R123:R125" si="107">(R36/Q36)-1</f>
        <v>0.14526180941067524</v>
      </c>
      <c r="S123" s="10">
        <f t="shared" ref="S123:U125" si="108">(S36/R36)-1</f>
        <v>2.6769216889266367E-3</v>
      </c>
      <c r="T123" s="10">
        <f t="shared" si="108"/>
        <v>0.18568323212449234</v>
      </c>
      <c r="U123" s="10">
        <f t="shared" si="108"/>
        <v>-6.9306144444798545E-2</v>
      </c>
    </row>
    <row r="124" spans="2:21" x14ac:dyDescent="0.2">
      <c r="B124" s="4" t="str">
        <f t="shared" si="91"/>
        <v>Derivati</v>
      </c>
      <c r="C124" s="4" t="str">
        <f t="shared" si="91"/>
        <v>Derivatives</v>
      </c>
      <c r="D124" s="5"/>
      <c r="E124" s="10">
        <f t="shared" si="94"/>
        <v>-0.2171923025456407</v>
      </c>
      <c r="F124" s="10">
        <f t="shared" si="95"/>
        <v>7.8514269690575622E-2</v>
      </c>
      <c r="G124" s="10">
        <f t="shared" si="96"/>
        <v>0.78487281235815165</v>
      </c>
      <c r="H124" s="10">
        <f t="shared" si="97"/>
        <v>-0.10479650588567013</v>
      </c>
      <c r="I124" s="10">
        <f t="shared" si="98"/>
        <v>8.5139710916110056E-2</v>
      </c>
      <c r="J124" s="10">
        <f t="shared" si="99"/>
        <v>0.40629697115332819</v>
      </c>
      <c r="K124" s="10">
        <f t="shared" si="100"/>
        <v>0.13980618511313692</v>
      </c>
      <c r="L124" s="10">
        <f t="shared" si="101"/>
        <v>-0.33883723422434486</v>
      </c>
      <c r="M124" s="10">
        <f t="shared" si="102"/>
        <v>0.36927322408967722</v>
      </c>
      <c r="N124" s="10">
        <f t="shared" si="103"/>
        <v>-0.20154985636858713</v>
      </c>
      <c r="O124" s="10">
        <f t="shared" si="104"/>
        <v>-9.5718963660548217E-3</v>
      </c>
      <c r="P124" s="10">
        <f t="shared" si="105"/>
        <v>-0.19177315305153997</v>
      </c>
      <c r="Q124" s="10">
        <f t="shared" si="106"/>
        <v>-7.4422818350521669E-2</v>
      </c>
      <c r="R124" s="10">
        <f t="shared" si="107"/>
        <v>0.17044551720669388</v>
      </c>
      <c r="S124" s="10">
        <f t="shared" si="108"/>
        <v>7.0330529833551259E-2</v>
      </c>
      <c r="T124" s="10">
        <f t="shared" si="108"/>
        <v>-0.11292315149145871</v>
      </c>
      <c r="U124" s="10">
        <f t="shared" si="108"/>
        <v>-0.11157079308709894</v>
      </c>
    </row>
    <row r="125" spans="2:21" x14ac:dyDescent="0.2">
      <c r="B125" s="4" t="str">
        <f t="shared" si="91"/>
        <v>Quote di fondi comuni</v>
      </c>
      <c r="C125" s="4" t="str">
        <f t="shared" si="91"/>
        <v>Mutual fund shares</v>
      </c>
      <c r="D125" s="5"/>
      <c r="E125" s="10">
        <f t="shared" si="94"/>
        <v>-0.10814220225979299</v>
      </c>
      <c r="F125" s="10">
        <f t="shared" si="95"/>
        <v>-0.14009187047254235</v>
      </c>
      <c r="G125" s="10">
        <f t="shared" si="96"/>
        <v>-0.2042481989808137</v>
      </c>
      <c r="H125" s="10">
        <f t="shared" si="97"/>
        <v>9.5415251344179719E-3</v>
      </c>
      <c r="I125" s="10">
        <f t="shared" si="98"/>
        <v>-7.462663879822462E-2</v>
      </c>
      <c r="J125" s="10">
        <f t="shared" si="99"/>
        <v>-0.16822318700025629</v>
      </c>
      <c r="K125" s="10">
        <f t="shared" si="100"/>
        <v>-1.9705867965766233E-2</v>
      </c>
      <c r="L125" s="10">
        <f t="shared" si="101"/>
        <v>0.10345924566594511</v>
      </c>
      <c r="M125" s="10">
        <f t="shared" si="102"/>
        <v>0.25518238749441857</v>
      </c>
      <c r="N125" s="10">
        <f t="shared" si="103"/>
        <v>0.12831981787238389</v>
      </c>
      <c r="O125" s="10">
        <f t="shared" si="104"/>
        <v>5.1027831778025057E-2</v>
      </c>
      <c r="P125" s="10">
        <f t="shared" si="105"/>
        <v>8.9410678234928431E-2</v>
      </c>
      <c r="Q125" s="10">
        <f t="shared" si="106"/>
        <v>-2.3337949179237594E-2</v>
      </c>
      <c r="R125" s="10">
        <f t="shared" si="107"/>
        <v>6.0153657278845918E-2</v>
      </c>
      <c r="S125" s="10">
        <f t="shared" si="108"/>
        <v>1.8407631061667873E-2</v>
      </c>
      <c r="T125" s="10">
        <f t="shared" si="108"/>
        <v>9.2652643989103556E-2</v>
      </c>
      <c r="U125" s="10">
        <f t="shared" si="108"/>
        <v>-5.0787730491283489E-2</v>
      </c>
    </row>
    <row r="126" spans="2:21" x14ac:dyDescent="0.2">
      <c r="B126" s="4" t="str">
        <f t="shared" si="91"/>
        <v>Riserve assicurative e garanzie standard</v>
      </c>
      <c r="C126" s="4" t="str">
        <f t="shared" si="91"/>
        <v>Insurance, pension and standardised guarantee schemes</v>
      </c>
      <c r="D126" s="5"/>
      <c r="E126" s="10">
        <f t="shared" ref="E126:U126" si="109">(E39/D39)-1</f>
        <v>5.5438990890923856E-2</v>
      </c>
      <c r="F126" s="10">
        <f t="shared" si="109"/>
        <v>-6.8034866069984767E-3</v>
      </c>
      <c r="G126" s="10">
        <f t="shared" si="109"/>
        <v>-3.4447271220615527E-2</v>
      </c>
      <c r="H126" s="10">
        <f t="shared" si="109"/>
        <v>7.6982997637656814E-2</v>
      </c>
      <c r="I126" s="10">
        <f t="shared" si="109"/>
        <v>5.6184422478241069E-2</v>
      </c>
      <c r="J126" s="10">
        <f t="shared" si="109"/>
        <v>2.8921772104568699E-3</v>
      </c>
      <c r="K126" s="10">
        <f t="shared" si="109"/>
        <v>2.2416496009051157E-2</v>
      </c>
      <c r="L126" s="10">
        <f t="shared" si="109"/>
        <v>4.7760848000117484E-2</v>
      </c>
      <c r="M126" s="10">
        <f t="shared" si="109"/>
        <v>9.3248979925296016E-2</v>
      </c>
      <c r="N126" s="10">
        <f t="shared" si="109"/>
        <v>7.6196066768774662E-2</v>
      </c>
      <c r="O126" s="10">
        <f t="shared" si="109"/>
        <v>6.5288204731569932E-2</v>
      </c>
      <c r="P126" s="10">
        <f t="shared" si="109"/>
        <v>5.5357713831965194E-2</v>
      </c>
      <c r="Q126" s="10">
        <f t="shared" si="109"/>
        <v>4.8767399364264552E-3</v>
      </c>
      <c r="R126" s="10">
        <f t="shared" si="109"/>
        <v>0.10299110544532741</v>
      </c>
      <c r="S126" s="10">
        <f t="shared" si="109"/>
        <v>6.8286028383221842E-2</v>
      </c>
      <c r="T126" s="10">
        <f t="shared" si="109"/>
        <v>3.350076622760767E-2</v>
      </c>
      <c r="U126" s="10">
        <f t="shared" si="109"/>
        <v>-0.11792085579234013</v>
      </c>
    </row>
    <row r="127" spans="2:21" x14ac:dyDescent="0.2">
      <c r="B127" s="4" t="str">
        <f t="shared" si="91"/>
        <v>Altri conti passivi</v>
      </c>
      <c r="C127" s="4" t="str">
        <f t="shared" si="91"/>
        <v>Other accounts payable</v>
      </c>
      <c r="D127" s="5"/>
      <c r="E127" s="10">
        <f t="shared" ref="E127:U127" si="110">(E40/D40)-1</f>
        <v>0.10875928710049854</v>
      </c>
      <c r="F127" s="10">
        <f t="shared" si="110"/>
        <v>-2.1335451473032507E-2</v>
      </c>
      <c r="G127" s="10">
        <f t="shared" si="110"/>
        <v>7.6428788529092628E-4</v>
      </c>
      <c r="H127" s="10">
        <f t="shared" si="110"/>
        <v>-4.834382773181567E-2</v>
      </c>
      <c r="I127" s="10">
        <f t="shared" si="110"/>
        <v>9.1255720832195797E-2</v>
      </c>
      <c r="J127" s="10">
        <f t="shared" si="110"/>
        <v>9.0019364180222938E-2</v>
      </c>
      <c r="K127" s="10">
        <f t="shared" si="110"/>
        <v>-8.0548678685807062E-2</v>
      </c>
      <c r="L127" s="10">
        <f t="shared" si="110"/>
        <v>-2.578971764745086E-4</v>
      </c>
      <c r="M127" s="10">
        <f t="shared" si="110"/>
        <v>-1.8326866600032909E-2</v>
      </c>
      <c r="N127" s="10">
        <f t="shared" si="110"/>
        <v>-1.3920817244898243E-2</v>
      </c>
      <c r="O127" s="10">
        <f t="shared" si="110"/>
        <v>-1.3256755788738528E-2</v>
      </c>
      <c r="P127" s="10">
        <f t="shared" si="110"/>
        <v>9.6833691577235426E-2</v>
      </c>
      <c r="Q127" s="10">
        <f t="shared" si="110"/>
        <v>-6.3544014217496003E-2</v>
      </c>
      <c r="R127" s="10">
        <f t="shared" si="110"/>
        <v>4.99198893831172E-2</v>
      </c>
      <c r="S127" s="10">
        <f t="shared" si="110"/>
        <v>-2.8859273028123411E-2</v>
      </c>
      <c r="T127" s="10">
        <f t="shared" si="110"/>
        <v>0.19622798684916165</v>
      </c>
      <c r="U127" s="10">
        <f t="shared" si="110"/>
        <v>7.6098052042733677E-2</v>
      </c>
    </row>
    <row r="128" spans="2:21" x14ac:dyDescent="0.2">
      <c r="B128" s="2" t="str">
        <f>B41</f>
        <v>Totale passività finanziarie (c)</v>
      </c>
      <c r="C128" s="2" t="str">
        <f t="shared" si="91"/>
        <v>Financial liabilities (c)</v>
      </c>
      <c r="D128" s="8"/>
      <c r="E128" s="11">
        <f t="shared" ref="E128:U128" si="111">(E41/D41)-1</f>
        <v>0.10317987917570881</v>
      </c>
      <c r="F128" s="11">
        <f t="shared" si="111"/>
        <v>9.7965576059242387E-3</v>
      </c>
      <c r="G128" s="11">
        <f t="shared" si="111"/>
        <v>-1.1434857457255587E-2</v>
      </c>
      <c r="H128" s="11">
        <f t="shared" si="111"/>
        <v>2.2430527174531312E-2</v>
      </c>
      <c r="I128" s="11">
        <f t="shared" si="111"/>
        <v>2.040459020183083E-2</v>
      </c>
      <c r="J128" s="11">
        <f t="shared" si="111"/>
        <v>2.0119707852374935E-2</v>
      </c>
      <c r="K128" s="11">
        <f t="shared" si="111"/>
        <v>5.7131198152055918E-2</v>
      </c>
      <c r="L128" s="11">
        <f t="shared" si="111"/>
        <v>6.0177171071014168E-3</v>
      </c>
      <c r="M128" s="11">
        <f t="shared" si="111"/>
        <v>2.5695127064288226E-2</v>
      </c>
      <c r="N128" s="11">
        <f t="shared" si="111"/>
        <v>1.8020514539009547E-2</v>
      </c>
      <c r="O128" s="11">
        <f t="shared" si="111"/>
        <v>1.3819676036596507E-2</v>
      </c>
      <c r="P128" s="11">
        <f t="shared" si="111"/>
        <v>1.9564400202318311E-2</v>
      </c>
      <c r="Q128" s="11">
        <f t="shared" si="111"/>
        <v>-9.9914235951386043E-3</v>
      </c>
      <c r="R128" s="11">
        <f t="shared" si="111"/>
        <v>5.3205005210745338E-2</v>
      </c>
      <c r="S128" s="11">
        <f t="shared" si="111"/>
        <v>5.7884010430425459E-2</v>
      </c>
      <c r="T128" s="11">
        <f t="shared" si="111"/>
        <v>8.0942115777399071E-2</v>
      </c>
      <c r="U128" s="11">
        <f t="shared" si="111"/>
        <v>-4.5573584629970521E-2</v>
      </c>
    </row>
    <row r="129" spans="2:21" x14ac:dyDescent="0.2">
      <c r="B129" s="2" t="str">
        <f t="shared" ref="B129:C129" si="112">B42</f>
        <v>Ricchezza netta (a+b-c)</v>
      </c>
      <c r="C129" s="2" t="str">
        <f t="shared" si="112"/>
        <v>Net wealth (a+b-c)</v>
      </c>
      <c r="D129" s="8"/>
      <c r="E129" s="11">
        <f t="shared" ref="E129:U129" si="113">(E42/D42)-1</f>
        <v>8.7459355848918285E-2</v>
      </c>
      <c r="F129" s="11">
        <f t="shared" si="113"/>
        <v>6.0475515156821036E-2</v>
      </c>
      <c r="G129" s="11">
        <f t="shared" si="113"/>
        <v>5.2378024195538053E-2</v>
      </c>
      <c r="H129" s="11">
        <f t="shared" si="113"/>
        <v>1.5136294600018196E-2</v>
      </c>
      <c r="I129" s="11">
        <f t="shared" si="113"/>
        <v>1.4896133135812839E-2</v>
      </c>
      <c r="J129" s="11">
        <f t="shared" si="113"/>
        <v>2.5844010576634879E-2</v>
      </c>
      <c r="K129" s="11">
        <f t="shared" si="113"/>
        <v>-6.0388618640031533E-3</v>
      </c>
      <c r="L129" s="11">
        <f t="shared" si="113"/>
        <v>-3.3630071386454574E-2</v>
      </c>
      <c r="M129" s="11">
        <f t="shared" si="113"/>
        <v>-1.2476228573596537E-2</v>
      </c>
      <c r="N129" s="11">
        <f t="shared" si="113"/>
        <v>-1.6255852645419844E-2</v>
      </c>
      <c r="O129" s="11">
        <f t="shared" si="113"/>
        <v>-3.4344529632398535E-3</v>
      </c>
      <c r="P129" s="11">
        <f t="shared" si="113"/>
        <v>1.9896533665875182E-3</v>
      </c>
      <c r="Q129" s="11">
        <f t="shared" si="113"/>
        <v>1.9889448285064226E-3</v>
      </c>
      <c r="R129" s="11">
        <f t="shared" si="113"/>
        <v>5.7252998967471935E-3</v>
      </c>
      <c r="S129" s="11">
        <f t="shared" si="113"/>
        <v>-2.5012457899223905E-3</v>
      </c>
      <c r="T129" s="11">
        <f t="shared" si="113"/>
        <v>2.1408088202065967E-2</v>
      </c>
      <c r="U129" s="11">
        <f t="shared" si="113"/>
        <v>2.1538365821372141E-2</v>
      </c>
    </row>
    <row r="130" spans="2:21" ht="18" x14ac:dyDescent="0.25">
      <c r="B130" s="19"/>
    </row>
    <row r="131" spans="2:21" x14ac:dyDescent="0.2">
      <c r="B131" s="20" t="s">
        <v>76</v>
      </c>
    </row>
    <row r="132" spans="2:21" x14ac:dyDescent="0.2">
      <c r="B132" s="20" t="s">
        <v>175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zoomScaleNormal="100" workbookViewId="0">
      <selection activeCell="D12" sqref="D12"/>
    </sheetView>
  </sheetViews>
  <sheetFormatPr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12" ht="15.75" x14ac:dyDescent="0.2">
      <c r="B2" s="21" t="s">
        <v>181</v>
      </c>
    </row>
    <row r="3" spans="2:12" ht="15.75" x14ac:dyDescent="0.2">
      <c r="B3" s="21" t="s">
        <v>182</v>
      </c>
    </row>
    <row r="5" spans="2:12" ht="15" x14ac:dyDescent="0.25">
      <c r="B5" s="27" t="s">
        <v>52</v>
      </c>
      <c r="C5" s="49"/>
      <c r="D5" s="27" t="s">
        <v>29</v>
      </c>
      <c r="E5" s="27" t="s">
        <v>25</v>
      </c>
      <c r="F5" s="27" t="s">
        <v>144</v>
      </c>
      <c r="G5" s="27" t="s">
        <v>146</v>
      </c>
    </row>
    <row r="6" spans="2:12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147</v>
      </c>
    </row>
    <row r="7" spans="2:12" x14ac:dyDescent="0.2">
      <c r="B7" s="37" t="s">
        <v>47</v>
      </c>
      <c r="C7" s="30" t="s">
        <v>79</v>
      </c>
      <c r="D7" s="63">
        <v>6317.3047999999999</v>
      </c>
      <c r="E7" s="63">
        <v>3090.1124</v>
      </c>
      <c r="F7" s="63">
        <v>143.89189999999999</v>
      </c>
      <c r="G7" s="63">
        <v>1156.2763</v>
      </c>
    </row>
    <row r="8" spans="2:12" x14ac:dyDescent="0.2">
      <c r="B8" s="34" t="s">
        <v>49</v>
      </c>
      <c r="C8" s="30" t="s">
        <v>80</v>
      </c>
      <c r="D8" s="63">
        <v>5135.1141200000002</v>
      </c>
      <c r="E8" s="63">
        <v>2310.3031499999997</v>
      </c>
      <c r="F8" s="63">
        <v>7534.1140400000004</v>
      </c>
      <c r="G8" s="63">
        <v>661.79581999999994</v>
      </c>
    </row>
    <row r="9" spans="2:12" x14ac:dyDescent="0.2">
      <c r="B9" s="34" t="s">
        <v>48</v>
      </c>
      <c r="C9" s="30" t="s">
        <v>81</v>
      </c>
      <c r="D9" s="63">
        <v>-1031.0852199999999</v>
      </c>
      <c r="E9" s="63">
        <v>-4444.9045199999991</v>
      </c>
      <c r="F9" s="63">
        <v>-7113.8126099999999</v>
      </c>
      <c r="G9" s="63">
        <v>-3006.5082599999996</v>
      </c>
    </row>
    <row r="10" spans="2:12" x14ac:dyDescent="0.2">
      <c r="B10" s="32" t="s">
        <v>50</v>
      </c>
      <c r="C10" s="33" t="s">
        <v>82</v>
      </c>
      <c r="D10" s="64">
        <v>10421.333699999999</v>
      </c>
      <c r="E10" s="64">
        <v>955.51103000000023</v>
      </c>
      <c r="F10" s="64">
        <v>564.19333000000006</v>
      </c>
      <c r="G10" s="64">
        <v>-1188.4361399999996</v>
      </c>
    </row>
    <row r="11" spans="2:12" ht="18" x14ac:dyDescent="0.2">
      <c r="B11" s="22"/>
    </row>
    <row r="12" spans="2:12" ht="15" x14ac:dyDescent="0.25">
      <c r="B12" s="20" t="s">
        <v>76</v>
      </c>
      <c r="D12" s="69"/>
      <c r="E12" s="69"/>
      <c r="F12" s="69"/>
      <c r="G12" s="69"/>
      <c r="H12" s="69"/>
    </row>
    <row r="13" spans="2:12" ht="15" x14ac:dyDescent="0.25">
      <c r="B13" s="20" t="s">
        <v>175</v>
      </c>
      <c r="D13" s="69"/>
      <c r="E13" s="69"/>
      <c r="F13" s="69"/>
      <c r="G13" s="69"/>
      <c r="H13" s="69"/>
      <c r="I13" s="34"/>
      <c r="J13" s="34"/>
      <c r="K13" s="34"/>
      <c r="L13" s="34"/>
    </row>
    <row r="14" spans="2:12" ht="15" x14ac:dyDescent="0.25">
      <c r="D14" s="69"/>
      <c r="E14" s="69"/>
      <c r="F14" s="69"/>
      <c r="G14" s="69"/>
      <c r="H14" s="69"/>
      <c r="I14" s="34"/>
      <c r="J14" s="34"/>
      <c r="K14" s="34"/>
      <c r="L14" s="34"/>
    </row>
    <row r="15" spans="2:12" ht="15" x14ac:dyDescent="0.25">
      <c r="D15" s="69"/>
      <c r="E15" s="69"/>
      <c r="F15" s="69"/>
      <c r="G15" s="69"/>
      <c r="H15" s="69"/>
      <c r="I15" s="34"/>
      <c r="J15" s="34"/>
      <c r="K15" s="34"/>
      <c r="L15" s="34"/>
    </row>
    <row r="16" spans="2:12" x14ac:dyDescent="0.2">
      <c r="D16" s="52"/>
      <c r="E16" s="52"/>
      <c r="F16" s="52"/>
      <c r="G16" s="52"/>
      <c r="H16" s="52"/>
      <c r="I16" s="34"/>
      <c r="J16" s="34"/>
      <c r="K16" s="34"/>
      <c r="L16" s="34"/>
    </row>
    <row r="17" spans="4:12" x14ac:dyDescent="0.2">
      <c r="D17" s="52"/>
      <c r="E17" s="52"/>
      <c r="F17" s="52"/>
      <c r="G17" s="52"/>
      <c r="H17" s="34"/>
      <c r="I17" s="34"/>
      <c r="J17" s="34"/>
      <c r="K17" s="34"/>
      <c r="L17" s="34"/>
    </row>
    <row r="18" spans="4:12" x14ac:dyDescent="0.2">
      <c r="H18" s="34"/>
      <c r="I18" s="34"/>
      <c r="J18" s="34"/>
      <c r="K18" s="34"/>
      <c r="L18" s="34"/>
    </row>
    <row r="19" spans="4:12" x14ac:dyDescent="0.2">
      <c r="H19" s="34"/>
      <c r="I19" s="34"/>
      <c r="J19" s="34"/>
      <c r="K19" s="34"/>
      <c r="L19" s="34"/>
    </row>
    <row r="20" spans="4:12" x14ac:dyDescent="0.2">
      <c r="H20" s="34"/>
      <c r="I20" s="34"/>
      <c r="J20" s="34"/>
      <c r="K20" s="34"/>
      <c r="L20" s="34"/>
    </row>
    <row r="21" spans="4:12" x14ac:dyDescent="0.2">
      <c r="H21" s="34"/>
      <c r="I21" s="34"/>
      <c r="J21" s="34"/>
      <c r="K21" s="34"/>
      <c r="L21" s="34"/>
    </row>
    <row r="22" spans="4:12" x14ac:dyDescent="0.2">
      <c r="D22" s="34"/>
      <c r="E22" s="34"/>
      <c r="F22" s="34"/>
      <c r="G22" s="34"/>
      <c r="H22" s="34"/>
      <c r="I22" s="34"/>
      <c r="J22" s="34"/>
      <c r="K22" s="34"/>
      <c r="L22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8"/>
  <sheetViews>
    <sheetView zoomScaleNormal="100" workbookViewId="0">
      <selection activeCell="B39" sqref="B39"/>
    </sheetView>
  </sheetViews>
  <sheetFormatPr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21" ht="15.75" x14ac:dyDescent="0.2">
      <c r="B2" s="23" t="s">
        <v>183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21" ht="15.75" x14ac:dyDescent="0.2">
      <c r="B3" s="21" t="s">
        <v>184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21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21" x14ac:dyDescent="0.2">
      <c r="B5" s="1" t="s">
        <v>149</v>
      </c>
      <c r="C5" s="1" t="s">
        <v>148</v>
      </c>
    </row>
    <row r="6" spans="2:21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  <c r="T6" s="36" t="s">
        <v>172</v>
      </c>
      <c r="U6" s="36" t="s">
        <v>180</v>
      </c>
    </row>
    <row r="7" spans="2:21" x14ac:dyDescent="0.2">
      <c r="B7" s="34" t="s">
        <v>13</v>
      </c>
      <c r="C7" s="34" t="s">
        <v>53</v>
      </c>
      <c r="D7" s="52">
        <v>4190.0707999999995</v>
      </c>
      <c r="E7" s="52">
        <v>4675.1660999999995</v>
      </c>
      <c r="F7" s="52">
        <v>5038.8244999999997</v>
      </c>
      <c r="G7" s="52">
        <v>5329.9382999999998</v>
      </c>
      <c r="H7" s="52">
        <v>5410.0325999999995</v>
      </c>
      <c r="I7" s="52">
        <v>5523.4470000000001</v>
      </c>
      <c r="J7" s="52">
        <v>5641.3212000000003</v>
      </c>
      <c r="K7" s="52">
        <v>5582.9600999999993</v>
      </c>
      <c r="L7" s="52">
        <v>5469.4105</v>
      </c>
      <c r="M7" s="52">
        <v>5378.6989999999996</v>
      </c>
      <c r="N7" s="52">
        <v>5280.6250999999993</v>
      </c>
      <c r="O7" s="52">
        <v>5222.3059999999996</v>
      </c>
      <c r="P7" s="52">
        <v>5195.9072999999999</v>
      </c>
      <c r="Q7" s="52">
        <v>5179.3508000000002</v>
      </c>
      <c r="R7" s="52">
        <v>5176.7089999999998</v>
      </c>
      <c r="S7" s="52">
        <v>5161.3153000000002</v>
      </c>
      <c r="T7" s="52">
        <v>5182.5036</v>
      </c>
      <c r="U7" s="52">
        <v>5307.4289000000008</v>
      </c>
    </row>
    <row r="8" spans="2:21" x14ac:dyDescent="0.2">
      <c r="B8" s="34" t="s">
        <v>112</v>
      </c>
      <c r="C8" s="34" t="s">
        <v>79</v>
      </c>
      <c r="D8" s="52">
        <v>5188.0130999999992</v>
      </c>
      <c r="E8" s="52">
        <v>5734.1127999999999</v>
      </c>
      <c r="F8" s="52">
        <v>6156.5315999999993</v>
      </c>
      <c r="G8" s="52">
        <v>6483.4627</v>
      </c>
      <c r="H8" s="52">
        <v>6568.1210000000001</v>
      </c>
      <c r="I8" s="52">
        <v>6692.2915000000003</v>
      </c>
      <c r="J8" s="52">
        <v>6825.5934000000007</v>
      </c>
      <c r="K8" s="52">
        <v>6759.7340000000004</v>
      </c>
      <c r="L8" s="52">
        <v>6616.5945000000002</v>
      </c>
      <c r="M8" s="52">
        <v>6497.4663</v>
      </c>
      <c r="N8" s="52">
        <v>6371.5354000000007</v>
      </c>
      <c r="O8" s="52">
        <v>6293.6705999999995</v>
      </c>
      <c r="P8" s="52">
        <v>6254.0686999999998</v>
      </c>
      <c r="Q8" s="52">
        <v>6223.5455999999995</v>
      </c>
      <c r="R8" s="52">
        <v>6207.3589000000002</v>
      </c>
      <c r="S8" s="52">
        <v>6170.8990000000003</v>
      </c>
      <c r="T8" s="52">
        <v>6185.9594000000006</v>
      </c>
      <c r="U8" s="52">
        <v>6317.3047999999999</v>
      </c>
    </row>
    <row r="9" spans="2:21" x14ac:dyDescent="0.2">
      <c r="B9" s="34" t="s">
        <v>113</v>
      </c>
      <c r="C9" s="34" t="s">
        <v>80</v>
      </c>
      <c r="D9" s="52">
        <v>3902.7983100000001</v>
      </c>
      <c r="E9" s="52">
        <v>4257.8830199999993</v>
      </c>
      <c r="F9" s="52">
        <v>4056.1153599999998</v>
      </c>
      <c r="G9" s="52">
        <v>3871.1200099999996</v>
      </c>
      <c r="H9" s="52">
        <v>3848.13438</v>
      </c>
      <c r="I9" s="52">
        <v>3784.6160299999997</v>
      </c>
      <c r="J9" s="52">
        <v>3714.2280900000001</v>
      </c>
      <c r="K9" s="52">
        <v>3984.8517200000001</v>
      </c>
      <c r="L9" s="52">
        <v>4091.41554</v>
      </c>
      <c r="M9" s="52">
        <v>4231.1676699999998</v>
      </c>
      <c r="N9" s="52">
        <v>4356.4901600000003</v>
      </c>
      <c r="O9" s="52">
        <v>4368.4243699999997</v>
      </c>
      <c r="P9" s="52">
        <v>4553.9737500000001</v>
      </c>
      <c r="Q9" s="52">
        <v>4360.2500999999993</v>
      </c>
      <c r="R9" s="52">
        <v>4726.1907499999998</v>
      </c>
      <c r="S9" s="52">
        <v>4933.1921600000005</v>
      </c>
      <c r="T9" s="52">
        <v>5416.2637199999999</v>
      </c>
      <c r="U9" s="52">
        <v>5135.1141200000002</v>
      </c>
    </row>
    <row r="10" spans="2:21" x14ac:dyDescent="0.2">
      <c r="B10" s="34" t="s">
        <v>114</v>
      </c>
      <c r="C10" s="34" t="s">
        <v>81</v>
      </c>
      <c r="D10" s="52">
        <v>-674.72003000000007</v>
      </c>
      <c r="E10" s="52">
        <v>-748.31759999999997</v>
      </c>
      <c r="F10" s="52">
        <v>-817.82380000000001</v>
      </c>
      <c r="G10" s="52">
        <v>-846.24708999999996</v>
      </c>
      <c r="H10" s="52">
        <v>-872.91700000000003</v>
      </c>
      <c r="I10" s="52">
        <v>-908.69004000000007</v>
      </c>
      <c r="J10" s="52">
        <v>-926.17792000000009</v>
      </c>
      <c r="K10" s="52">
        <v>-917.62884999999994</v>
      </c>
      <c r="L10" s="52">
        <v>-906.81282999999996</v>
      </c>
      <c r="M10" s="52">
        <v>-902.48706000000004</v>
      </c>
      <c r="N10" s="52">
        <v>-902.96037999999999</v>
      </c>
      <c r="O10" s="52">
        <v>-912.27890000000002</v>
      </c>
      <c r="P10" s="52">
        <v>-925.70253000000002</v>
      </c>
      <c r="Q10" s="52">
        <v>-940.81823999999995</v>
      </c>
      <c r="R10" s="52">
        <v>-963.71940000000006</v>
      </c>
      <c r="S10" s="52">
        <v>-967.03865000000008</v>
      </c>
      <c r="T10" s="52">
        <v>-1003.36293</v>
      </c>
      <c r="U10" s="52">
        <v>-1031.0852199999999</v>
      </c>
    </row>
    <row r="11" spans="2:21" x14ac:dyDescent="0.2">
      <c r="B11" s="32" t="s">
        <v>50</v>
      </c>
      <c r="C11" s="32" t="s">
        <v>82</v>
      </c>
      <c r="D11" s="51">
        <v>8416.0913800000017</v>
      </c>
      <c r="E11" s="51">
        <v>9243.6782199999998</v>
      </c>
      <c r="F11" s="51">
        <v>9394.8231599999981</v>
      </c>
      <c r="G11" s="51">
        <v>9508.3356200000017</v>
      </c>
      <c r="H11" s="51">
        <v>9543.3383799999992</v>
      </c>
      <c r="I11" s="51">
        <v>9568.2174899999991</v>
      </c>
      <c r="J11" s="51">
        <v>9613.6435700000002</v>
      </c>
      <c r="K11" s="51">
        <v>9826.9568700000018</v>
      </c>
      <c r="L11" s="51">
        <v>9801.1972099999984</v>
      </c>
      <c r="M11" s="51">
        <v>9826.1469099999977</v>
      </c>
      <c r="N11" s="51">
        <v>9825.0651799999996</v>
      </c>
      <c r="O11" s="51">
        <v>9749.8160699999989</v>
      </c>
      <c r="P11" s="51">
        <v>9882.3399200000003</v>
      </c>
      <c r="Q11" s="51">
        <v>9642.9774599999982</v>
      </c>
      <c r="R11" s="51">
        <v>9969.8302500000009</v>
      </c>
      <c r="S11" s="51">
        <v>10137.05251</v>
      </c>
      <c r="T11" s="51">
        <v>10598.860190000001</v>
      </c>
      <c r="U11" s="51">
        <v>10421.333699999999</v>
      </c>
    </row>
    <row r="12" spans="2:21" x14ac:dyDescent="0.2">
      <c r="B12" s="34"/>
      <c r="C12" s="34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2:21" x14ac:dyDescent="0.2">
      <c r="B13" s="1" t="s">
        <v>150</v>
      </c>
      <c r="C13" s="1" t="s">
        <v>151</v>
      </c>
    </row>
    <row r="14" spans="2:21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  <c r="T14" s="36" t="s">
        <v>172</v>
      </c>
      <c r="U14" s="36" t="s">
        <v>180</v>
      </c>
    </row>
    <row r="15" spans="2:21" x14ac:dyDescent="0.2">
      <c r="B15" s="34" t="s">
        <v>40</v>
      </c>
      <c r="C15" s="34" t="s">
        <v>83</v>
      </c>
      <c r="D15" s="52">
        <v>1363.9846</v>
      </c>
      <c r="E15" s="52">
        <v>1530.5891000000001</v>
      </c>
      <c r="F15" s="52">
        <v>1660.1560999999999</v>
      </c>
      <c r="G15" s="52">
        <v>1728.5022000000001</v>
      </c>
      <c r="H15" s="52">
        <v>1727.2246</v>
      </c>
      <c r="I15" s="52">
        <v>1719.7611999999999</v>
      </c>
      <c r="J15" s="52">
        <v>1746.4915000000001</v>
      </c>
      <c r="K15" s="52">
        <v>1754.1623</v>
      </c>
      <c r="L15" s="52">
        <v>1695.6321</v>
      </c>
      <c r="M15" s="52">
        <v>1675.7217999999998</v>
      </c>
      <c r="N15" s="52">
        <v>1608.0296000000001</v>
      </c>
      <c r="O15" s="52">
        <v>1550.7507000000003</v>
      </c>
      <c r="P15" s="52">
        <v>1495</v>
      </c>
      <c r="Q15" s="52">
        <v>1474.9216000000001</v>
      </c>
      <c r="R15" s="52">
        <v>1456.9208999999998</v>
      </c>
      <c r="S15" s="52">
        <v>1430.4421</v>
      </c>
      <c r="T15" s="52">
        <v>1409.46</v>
      </c>
      <c r="U15" s="52">
        <v>1409.7741000000001</v>
      </c>
    </row>
    <row r="16" spans="2:21" x14ac:dyDescent="0.2">
      <c r="B16" s="34" t="s">
        <v>112</v>
      </c>
      <c r="C16" s="34" t="s">
        <v>79</v>
      </c>
      <c r="D16" s="52">
        <v>2635.5805</v>
      </c>
      <c r="E16" s="52">
        <v>2856.3307</v>
      </c>
      <c r="F16" s="52">
        <v>3051.2003999999997</v>
      </c>
      <c r="G16" s="52">
        <v>3173.5475999999999</v>
      </c>
      <c r="H16" s="52">
        <v>3147.4614999999999</v>
      </c>
      <c r="I16" s="52">
        <v>3169.6885000000002</v>
      </c>
      <c r="J16" s="52">
        <v>3232.3723</v>
      </c>
      <c r="K16" s="52">
        <v>3238.3852000000002</v>
      </c>
      <c r="L16" s="52">
        <v>3152.2871</v>
      </c>
      <c r="M16" s="52">
        <v>3119.6889000000001</v>
      </c>
      <c r="N16" s="52">
        <v>3061.7251000000001</v>
      </c>
      <c r="O16" s="52">
        <v>3005.6422000000002</v>
      </c>
      <c r="P16" s="52">
        <v>2977.7671</v>
      </c>
      <c r="Q16" s="52">
        <v>2992.8453</v>
      </c>
      <c r="R16" s="52">
        <v>3003.2841000000003</v>
      </c>
      <c r="S16" s="52">
        <v>2963.65</v>
      </c>
      <c r="T16" s="52">
        <v>3009.0222999999996</v>
      </c>
      <c r="U16" s="52">
        <v>3090.1124</v>
      </c>
    </row>
    <row r="17" spans="2:21" x14ac:dyDescent="0.2">
      <c r="B17" s="34" t="s">
        <v>113</v>
      </c>
      <c r="C17" s="34" t="s">
        <v>80</v>
      </c>
      <c r="D17" s="52">
        <v>1497.85661</v>
      </c>
      <c r="E17" s="52">
        <v>1668.2903200000001</v>
      </c>
      <c r="F17" s="52">
        <v>1672.73443</v>
      </c>
      <c r="G17" s="52">
        <v>1512.64438</v>
      </c>
      <c r="H17" s="52">
        <v>1519.34879</v>
      </c>
      <c r="I17" s="52">
        <v>1551.06539</v>
      </c>
      <c r="J17" s="52">
        <v>1615.78199</v>
      </c>
      <c r="K17" s="52">
        <v>1573.9451200000001</v>
      </c>
      <c r="L17" s="52">
        <v>1576.5855900000001</v>
      </c>
      <c r="M17" s="52">
        <v>1602.16166</v>
      </c>
      <c r="N17" s="52">
        <v>1647.6353200000001</v>
      </c>
      <c r="O17" s="52">
        <v>1679.4792</v>
      </c>
      <c r="P17" s="52">
        <v>1807.56942</v>
      </c>
      <c r="Q17" s="52">
        <v>1790.6843799999999</v>
      </c>
      <c r="R17" s="52">
        <v>1920.5178100000001</v>
      </c>
      <c r="S17" s="52">
        <v>1972.79303</v>
      </c>
      <c r="T17" s="52">
        <v>2266.1609399999998</v>
      </c>
      <c r="U17" s="52">
        <v>2310.3031499999997</v>
      </c>
    </row>
    <row r="18" spans="2:21" x14ac:dyDescent="0.2">
      <c r="B18" s="34" t="s">
        <v>114</v>
      </c>
      <c r="C18" s="34" t="s">
        <v>81</v>
      </c>
      <c r="D18" s="52">
        <v>-3305.26406</v>
      </c>
      <c r="E18" s="52">
        <v>-3777.0046899999998</v>
      </c>
      <c r="F18" s="52">
        <v>-3798.5237400000001</v>
      </c>
      <c r="G18" s="52">
        <v>-3642.1391600000002</v>
      </c>
      <c r="H18" s="52">
        <v>-3505.05915</v>
      </c>
      <c r="I18" s="52">
        <v>-3468.7921299999998</v>
      </c>
      <c r="J18" s="52">
        <v>-3488.7372</v>
      </c>
      <c r="K18" s="52">
        <v>-3514.5449100000001</v>
      </c>
      <c r="L18" s="52">
        <v>-3608.16813</v>
      </c>
      <c r="M18" s="52">
        <v>-3635.4515699999997</v>
      </c>
      <c r="N18" s="52">
        <v>-3732.2825600000001</v>
      </c>
      <c r="O18" s="52">
        <v>-3695.2054600000001</v>
      </c>
      <c r="P18" s="52">
        <v>-3820.3878799999998</v>
      </c>
      <c r="Q18" s="52">
        <v>-3712.8996099999999</v>
      </c>
      <c r="R18" s="52">
        <v>-3979.4477700000002</v>
      </c>
      <c r="S18" s="52">
        <v>-4043.5268300000002</v>
      </c>
      <c r="T18" s="52">
        <v>-4564.4892199999995</v>
      </c>
      <c r="U18" s="52">
        <v>-4444.9045199999991</v>
      </c>
    </row>
    <row r="19" spans="2:21" x14ac:dyDescent="0.2">
      <c r="B19" s="32" t="s">
        <v>50</v>
      </c>
      <c r="C19" s="32" t="s">
        <v>82</v>
      </c>
      <c r="D19" s="51">
        <v>828.17305000000033</v>
      </c>
      <c r="E19" s="51">
        <v>747.61633000000052</v>
      </c>
      <c r="F19" s="51">
        <v>925.41108999999983</v>
      </c>
      <c r="G19" s="51">
        <v>1044.0528200000003</v>
      </c>
      <c r="H19" s="51">
        <v>1161.7511400000001</v>
      </c>
      <c r="I19" s="51">
        <v>1251.9617599999997</v>
      </c>
      <c r="J19" s="51">
        <v>1359.4170899999999</v>
      </c>
      <c r="K19" s="51">
        <v>1297.7854100000002</v>
      </c>
      <c r="L19" s="51">
        <v>1120.7045600000006</v>
      </c>
      <c r="M19" s="51">
        <v>1086.3989899999997</v>
      </c>
      <c r="N19" s="51">
        <v>977.07785999999987</v>
      </c>
      <c r="O19" s="51">
        <v>989.91594000000043</v>
      </c>
      <c r="P19" s="51">
        <v>964.94863999999961</v>
      </c>
      <c r="Q19" s="51">
        <v>1070.6300699999999</v>
      </c>
      <c r="R19" s="51">
        <v>944.35414000000014</v>
      </c>
      <c r="S19" s="51">
        <v>892.91620000000023</v>
      </c>
      <c r="T19" s="51">
        <v>710.69402000000048</v>
      </c>
      <c r="U19" s="51">
        <v>955.51103000000023</v>
      </c>
    </row>
    <row r="20" spans="2:21" x14ac:dyDescent="0.2">
      <c r="B20" s="34"/>
      <c r="C20" s="34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2:21" x14ac:dyDescent="0.2">
      <c r="B21" s="1" t="s">
        <v>153</v>
      </c>
      <c r="C21" s="1" t="s">
        <v>152</v>
      </c>
    </row>
    <row r="22" spans="2:21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  <c r="T22" s="36" t="s">
        <v>172</v>
      </c>
      <c r="U22" s="36" t="s">
        <v>180</v>
      </c>
    </row>
    <row r="23" spans="2:21" x14ac:dyDescent="0.2">
      <c r="B23" s="34" t="s">
        <v>40</v>
      </c>
      <c r="C23" s="34" t="s">
        <v>83</v>
      </c>
      <c r="D23" s="52">
        <v>57.980499999999999</v>
      </c>
      <c r="E23" s="52">
        <v>62.270600000000009</v>
      </c>
      <c r="F23" s="52">
        <v>68.639399999999995</v>
      </c>
      <c r="G23" s="52">
        <v>73.643000000000001</v>
      </c>
      <c r="H23" s="52">
        <v>78.937299999999993</v>
      </c>
      <c r="I23" s="52">
        <v>85.483599999999996</v>
      </c>
      <c r="J23" s="52">
        <v>90.7363</v>
      </c>
      <c r="K23" s="52">
        <v>93.68180000000001</v>
      </c>
      <c r="L23" s="52">
        <v>96.958699999999993</v>
      </c>
      <c r="M23" s="52">
        <v>94.155799999999999</v>
      </c>
      <c r="N23" s="52">
        <v>97.544800000000009</v>
      </c>
      <c r="O23" s="52">
        <v>99.430999999999997</v>
      </c>
      <c r="P23" s="52">
        <v>108.7743</v>
      </c>
      <c r="Q23" s="52">
        <v>110.3764</v>
      </c>
      <c r="R23" s="52">
        <v>117.86070000000001</v>
      </c>
      <c r="S23" s="52">
        <v>119.5735</v>
      </c>
      <c r="T23" s="52">
        <v>124.8754</v>
      </c>
      <c r="U23" s="52">
        <v>131.67599999999999</v>
      </c>
    </row>
    <row r="24" spans="2:21" x14ac:dyDescent="0.2">
      <c r="B24" s="34" t="s">
        <v>112</v>
      </c>
      <c r="C24" s="34" t="s">
        <v>79</v>
      </c>
      <c r="D24" s="52">
        <v>67.029499999999999</v>
      </c>
      <c r="E24" s="52">
        <v>71.643699999999995</v>
      </c>
      <c r="F24" s="52">
        <v>77.953399999999988</v>
      </c>
      <c r="G24" s="52">
        <v>83.5916</v>
      </c>
      <c r="H24" s="52">
        <v>88.847700000000003</v>
      </c>
      <c r="I24" s="52">
        <v>95.413399999999996</v>
      </c>
      <c r="J24" s="52">
        <v>100.17230000000001</v>
      </c>
      <c r="K24" s="52">
        <v>102.8325</v>
      </c>
      <c r="L24" s="52">
        <v>105.7298</v>
      </c>
      <c r="M24" s="52">
        <v>102.8698</v>
      </c>
      <c r="N24" s="52">
        <v>106.7346</v>
      </c>
      <c r="O24" s="52">
        <v>108.9705</v>
      </c>
      <c r="P24" s="52">
        <v>118.5446</v>
      </c>
      <c r="Q24" s="52">
        <v>120.28580000000001</v>
      </c>
      <c r="R24" s="52">
        <v>128.3553</v>
      </c>
      <c r="S24" s="52">
        <v>130.57</v>
      </c>
      <c r="T24" s="52">
        <v>136.4032</v>
      </c>
      <c r="U24" s="52">
        <v>143.89189999999999</v>
      </c>
    </row>
    <row r="25" spans="2:21" x14ac:dyDescent="0.2">
      <c r="B25" s="34" t="s">
        <v>113</v>
      </c>
      <c r="C25" s="34" t="s">
        <v>80</v>
      </c>
      <c r="D25" s="52">
        <v>4208.9924299999993</v>
      </c>
      <c r="E25" s="52">
        <v>4662.3718200000003</v>
      </c>
      <c r="F25" s="52">
        <v>4867.75756</v>
      </c>
      <c r="G25" s="52">
        <v>5096.2635300000002</v>
      </c>
      <c r="H25" s="52">
        <v>5420.5616799999998</v>
      </c>
      <c r="I25" s="52">
        <v>5637.1747999999998</v>
      </c>
      <c r="J25" s="52">
        <v>5915.2438899999997</v>
      </c>
      <c r="K25" s="52">
        <v>6329.7933400000002</v>
      </c>
      <c r="L25" s="52">
        <v>6133.8543300000001</v>
      </c>
      <c r="M25" s="52">
        <v>6285.6766200000002</v>
      </c>
      <c r="N25" s="52">
        <v>6374.7371199999998</v>
      </c>
      <c r="O25" s="52">
        <v>6608.6879900000004</v>
      </c>
      <c r="P25" s="52">
        <v>6630.6249000000007</v>
      </c>
      <c r="Q25" s="52">
        <v>6737.8138399999998</v>
      </c>
      <c r="R25" s="52">
        <v>7001.7645599999996</v>
      </c>
      <c r="S25" s="52">
        <v>7597.1283200000007</v>
      </c>
      <c r="T25" s="52">
        <v>8117.2184400000006</v>
      </c>
      <c r="U25" s="52">
        <v>7534.1140400000004</v>
      </c>
    </row>
    <row r="26" spans="2:21" x14ac:dyDescent="0.2">
      <c r="B26" s="34" t="s">
        <v>114</v>
      </c>
      <c r="C26" s="34" t="s">
        <v>81</v>
      </c>
      <c r="D26" s="52">
        <v>-4384.0253499999999</v>
      </c>
      <c r="E26" s="52">
        <v>-4865.92119</v>
      </c>
      <c r="F26" s="52">
        <v>-4890.0432799999999</v>
      </c>
      <c r="G26" s="52">
        <v>-4810.3623799999996</v>
      </c>
      <c r="H26" s="52">
        <v>-5049.0936300000003</v>
      </c>
      <c r="I26" s="52">
        <v>-5264.6477699999996</v>
      </c>
      <c r="J26" s="52">
        <v>-5522.1713099999997</v>
      </c>
      <c r="K26" s="52">
        <v>-5914.9195599999994</v>
      </c>
      <c r="L26" s="52">
        <v>-5788.3457400000007</v>
      </c>
      <c r="M26" s="52">
        <v>-5843.835</v>
      </c>
      <c r="N26" s="52">
        <v>-5925.9925300000004</v>
      </c>
      <c r="O26" s="52">
        <v>-6119.4065499999997</v>
      </c>
      <c r="P26" s="52">
        <v>-6233.8285599999999</v>
      </c>
      <c r="Q26" s="52">
        <v>-6230.7378200000003</v>
      </c>
      <c r="R26" s="52">
        <v>-6488.2205199999999</v>
      </c>
      <c r="S26" s="52">
        <v>-6970.3874900000001</v>
      </c>
      <c r="T26" s="52">
        <v>-7543.0206600000001</v>
      </c>
      <c r="U26" s="52">
        <v>-7113.8126099999999</v>
      </c>
    </row>
    <row r="27" spans="2:21" x14ac:dyDescent="0.2">
      <c r="B27" s="32" t="s">
        <v>50</v>
      </c>
      <c r="C27" s="32" t="s">
        <v>82</v>
      </c>
      <c r="D27" s="51">
        <v>-108.00341999999992</v>
      </c>
      <c r="E27" s="51">
        <v>-131.90566999999993</v>
      </c>
      <c r="F27" s="51">
        <v>55.667679999999699</v>
      </c>
      <c r="G27" s="51">
        <v>369.49275</v>
      </c>
      <c r="H27" s="51">
        <v>460.31574999999998</v>
      </c>
      <c r="I27" s="51">
        <v>467.94043000000062</v>
      </c>
      <c r="J27" s="51">
        <v>493.24487999999991</v>
      </c>
      <c r="K27" s="51">
        <v>517.70628000000022</v>
      </c>
      <c r="L27" s="51">
        <v>451.23838999999964</v>
      </c>
      <c r="M27" s="51">
        <v>544.71141999999998</v>
      </c>
      <c r="N27" s="51">
        <v>555.47918999999945</v>
      </c>
      <c r="O27" s="51">
        <v>598.25194000000045</v>
      </c>
      <c r="P27" s="51">
        <v>515.34094000000039</v>
      </c>
      <c r="Q27" s="51">
        <v>627.3618199999994</v>
      </c>
      <c r="R27" s="51">
        <v>641.89933999999982</v>
      </c>
      <c r="S27" s="51">
        <v>757.31083000000012</v>
      </c>
      <c r="T27" s="51">
        <v>710.60098000000039</v>
      </c>
      <c r="U27" s="51">
        <v>564.19333000000006</v>
      </c>
    </row>
    <row r="28" spans="2:21" x14ac:dyDescent="0.2">
      <c r="B28" s="34"/>
      <c r="C28" s="34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2:21" x14ac:dyDescent="0.2">
      <c r="B29" s="1" t="s">
        <v>154</v>
      </c>
      <c r="C29" s="1" t="s">
        <v>155</v>
      </c>
    </row>
    <row r="30" spans="2:21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  <c r="T30" s="36" t="s">
        <v>172</v>
      </c>
      <c r="U30" s="36" t="s">
        <v>180</v>
      </c>
    </row>
    <row r="31" spans="2:21" x14ac:dyDescent="0.2">
      <c r="B31" s="34" t="s">
        <v>40</v>
      </c>
      <c r="C31" s="34" t="s">
        <v>83</v>
      </c>
      <c r="D31" s="52">
        <v>307.6112</v>
      </c>
      <c r="E31" s="52">
        <v>318.52879999999999</v>
      </c>
      <c r="F31" s="52">
        <v>333.245</v>
      </c>
      <c r="G31" s="52">
        <v>348.32539999999995</v>
      </c>
      <c r="H31" s="52">
        <v>358.72859999999997</v>
      </c>
      <c r="I31" s="52">
        <v>369.55130000000003</v>
      </c>
      <c r="J31" s="52">
        <v>384.67869999999999</v>
      </c>
      <c r="K31" s="52">
        <v>383.4384</v>
      </c>
      <c r="L31" s="52">
        <v>379.38839999999999</v>
      </c>
      <c r="M31" s="52">
        <v>373.61399999999998</v>
      </c>
      <c r="N31" s="52">
        <v>367.5274</v>
      </c>
      <c r="O31" s="52">
        <v>361.67240000000004</v>
      </c>
      <c r="P31" s="52">
        <v>359.6112</v>
      </c>
      <c r="Q31" s="52">
        <v>354.25710000000004</v>
      </c>
      <c r="R31" s="52">
        <v>352.678</v>
      </c>
      <c r="S31" s="52">
        <v>349.98289999999997</v>
      </c>
      <c r="T31" s="52">
        <v>360.40750000000003</v>
      </c>
      <c r="U31" s="52">
        <v>378.00030000000004</v>
      </c>
    </row>
    <row r="32" spans="2:21" x14ac:dyDescent="0.2">
      <c r="B32" s="34" t="s">
        <v>112</v>
      </c>
      <c r="C32" s="34" t="s">
        <v>79</v>
      </c>
      <c r="D32" s="52">
        <v>840.57759999999996</v>
      </c>
      <c r="E32" s="52">
        <v>882.75609999999995</v>
      </c>
      <c r="F32" s="52">
        <v>924.78840000000002</v>
      </c>
      <c r="G32" s="52">
        <v>968.68489999999997</v>
      </c>
      <c r="H32" s="52">
        <v>1000.346</v>
      </c>
      <c r="I32" s="52">
        <v>1045.441</v>
      </c>
      <c r="J32" s="52">
        <v>1092.0998999999999</v>
      </c>
      <c r="K32" s="52">
        <v>1092.5073</v>
      </c>
      <c r="L32" s="52">
        <v>1082.4636</v>
      </c>
      <c r="M32" s="52">
        <v>1078.0337</v>
      </c>
      <c r="N32" s="52">
        <v>1067.1938</v>
      </c>
      <c r="O32" s="52">
        <v>1056.7174</v>
      </c>
      <c r="P32" s="52">
        <v>1056.6646000000001</v>
      </c>
      <c r="Q32" s="52">
        <v>1053.8362999999999</v>
      </c>
      <c r="R32" s="52">
        <v>1050.8523</v>
      </c>
      <c r="S32" s="52">
        <v>1050.1020000000001</v>
      </c>
      <c r="T32" s="52">
        <v>1093.5717</v>
      </c>
      <c r="U32" s="52">
        <v>1156.2763</v>
      </c>
    </row>
    <row r="33" spans="2:21" x14ac:dyDescent="0.2">
      <c r="B33" s="34" t="s">
        <v>113</v>
      </c>
      <c r="C33" s="34" t="s">
        <v>80</v>
      </c>
      <c r="D33" s="52">
        <v>424.3526</v>
      </c>
      <c r="E33" s="52">
        <v>433.15449000000001</v>
      </c>
      <c r="F33" s="52">
        <v>433.68194</v>
      </c>
      <c r="G33" s="52">
        <v>439.81502</v>
      </c>
      <c r="H33" s="52">
        <v>445.52593999999999</v>
      </c>
      <c r="I33" s="52">
        <v>454.12655999999998</v>
      </c>
      <c r="J33" s="52">
        <v>447.00200000000001</v>
      </c>
      <c r="K33" s="52">
        <v>476.14510999999999</v>
      </c>
      <c r="L33" s="52">
        <v>507.43808000000001</v>
      </c>
      <c r="M33" s="52">
        <v>543.72894999999994</v>
      </c>
      <c r="N33" s="52">
        <v>539.79336999999998</v>
      </c>
      <c r="O33" s="52">
        <v>552.22728000000006</v>
      </c>
      <c r="P33" s="52">
        <v>557.95333999999991</v>
      </c>
      <c r="Q33" s="52">
        <v>561.36068999999998</v>
      </c>
      <c r="R33" s="52">
        <v>583.01274999999998</v>
      </c>
      <c r="S33" s="52">
        <v>604.33647999999994</v>
      </c>
      <c r="T33" s="52">
        <v>642.32164</v>
      </c>
      <c r="U33" s="52">
        <v>661.79581999999994</v>
      </c>
    </row>
    <row r="34" spans="2:21" x14ac:dyDescent="0.2">
      <c r="B34" s="34" t="s">
        <v>114</v>
      </c>
      <c r="C34" s="34" t="s">
        <v>81</v>
      </c>
      <c r="D34" s="52">
        <v>-1823.29964</v>
      </c>
      <c r="E34" s="52">
        <v>-1847.19092</v>
      </c>
      <c r="F34" s="52">
        <v>-1842.1415500000001</v>
      </c>
      <c r="G34" s="52">
        <v>-1920.0148899999999</v>
      </c>
      <c r="H34" s="52">
        <v>-2043.3365200000001</v>
      </c>
      <c r="I34" s="52">
        <v>-2062.3253</v>
      </c>
      <c r="J34" s="52">
        <v>-2002.8590300000001</v>
      </c>
      <c r="K34" s="52">
        <v>-2274.9955299999997</v>
      </c>
      <c r="L34" s="52">
        <v>-2394.7183100000002</v>
      </c>
      <c r="M34" s="52">
        <v>-2642.5492599999998</v>
      </c>
      <c r="N34" s="52">
        <v>-2697.7924199999998</v>
      </c>
      <c r="O34" s="52">
        <v>-2715.3724500000003</v>
      </c>
      <c r="P34" s="52">
        <v>-2725.33421</v>
      </c>
      <c r="Q34" s="52">
        <v>-2683.8625200000001</v>
      </c>
      <c r="R34" s="52">
        <v>-2858.8329399999998</v>
      </c>
      <c r="S34" s="52">
        <v>-3136.4429399999999</v>
      </c>
      <c r="T34" s="52">
        <v>-3230.1571099999996</v>
      </c>
      <c r="U34" s="52">
        <v>-3006.5082599999996</v>
      </c>
    </row>
    <row r="35" spans="2:21" x14ac:dyDescent="0.2">
      <c r="B35" s="32" t="s">
        <v>50</v>
      </c>
      <c r="C35" s="32" t="s">
        <v>82</v>
      </c>
      <c r="D35" s="51">
        <v>-558.36943999999994</v>
      </c>
      <c r="E35" s="51">
        <v>-531.28033000000005</v>
      </c>
      <c r="F35" s="51">
        <v>-483.67120999999997</v>
      </c>
      <c r="G35" s="51">
        <v>-511.51496999999995</v>
      </c>
      <c r="H35" s="51">
        <v>-597.46458000000007</v>
      </c>
      <c r="I35" s="51">
        <v>-562.75774000000001</v>
      </c>
      <c r="J35" s="51">
        <v>-463.75713000000013</v>
      </c>
      <c r="K35" s="51">
        <v>-706.34311999999966</v>
      </c>
      <c r="L35" s="51">
        <v>-804.81662999999992</v>
      </c>
      <c r="M35" s="51">
        <v>-1020.7866099999999</v>
      </c>
      <c r="N35" s="51">
        <v>-1090.8052499999999</v>
      </c>
      <c r="O35" s="51">
        <v>-1106.4277700000002</v>
      </c>
      <c r="P35" s="51">
        <v>-1110.7162700000001</v>
      </c>
      <c r="Q35" s="51">
        <v>-1068.66553</v>
      </c>
      <c r="R35" s="51">
        <v>-1224.9678899999999</v>
      </c>
      <c r="S35" s="51">
        <v>-1482.0044599999999</v>
      </c>
      <c r="T35" s="51">
        <v>-1494.26377</v>
      </c>
      <c r="U35" s="51">
        <v>-1188.4361399999996</v>
      </c>
    </row>
    <row r="37" spans="2:21" x14ac:dyDescent="0.2">
      <c r="B37" s="20" t="s">
        <v>76</v>
      </c>
    </row>
    <row r="38" spans="2:21" x14ac:dyDescent="0.2">
      <c r="B38" s="20" t="s">
        <v>175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workbookViewId="0">
      <selection activeCell="E6" sqref="E6"/>
    </sheetView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2" ht="15.75" x14ac:dyDescent="0.2">
      <c r="B2" s="23" t="s">
        <v>185</v>
      </c>
      <c r="C2" s="23"/>
    </row>
    <row r="3" spans="2:22" ht="15.75" x14ac:dyDescent="0.25">
      <c r="B3" s="56" t="s">
        <v>186</v>
      </c>
      <c r="C3" s="56"/>
    </row>
    <row r="5" spans="2:22" ht="15" x14ac:dyDescent="0.25">
      <c r="B5" s="37"/>
      <c r="C5" s="27" t="s">
        <v>84</v>
      </c>
      <c r="D5" s="27" t="s">
        <v>85</v>
      </c>
      <c r="E5" s="36">
        <v>2005</v>
      </c>
      <c r="F5" s="36">
        <v>2006</v>
      </c>
      <c r="G5" s="36">
        <v>2007</v>
      </c>
      <c r="H5" s="36">
        <v>2008</v>
      </c>
      <c r="I5" s="36">
        <v>2009</v>
      </c>
      <c r="J5" s="36">
        <v>2010</v>
      </c>
      <c r="K5" s="36">
        <v>2011</v>
      </c>
      <c r="L5" s="36">
        <v>2012</v>
      </c>
      <c r="M5" s="36">
        <v>2013</v>
      </c>
      <c r="N5" s="36">
        <v>2014</v>
      </c>
      <c r="O5" s="36">
        <v>2015</v>
      </c>
      <c r="P5" s="36">
        <v>2016</v>
      </c>
      <c r="Q5" s="36">
        <v>2017</v>
      </c>
      <c r="R5" s="36">
        <v>2018</v>
      </c>
      <c r="S5" s="36">
        <v>2019</v>
      </c>
      <c r="T5" s="36">
        <v>2020</v>
      </c>
      <c r="U5" s="36">
        <v>2021</v>
      </c>
      <c r="V5" s="36">
        <v>2022</v>
      </c>
    </row>
    <row r="6" spans="2:22" x14ac:dyDescent="0.2">
      <c r="B6" s="75" t="s">
        <v>115</v>
      </c>
      <c r="C6" s="37" t="s">
        <v>13</v>
      </c>
      <c r="D6" s="37" t="s">
        <v>53</v>
      </c>
      <c r="E6" s="71">
        <v>0.46091274046130498</v>
      </c>
      <c r="F6" s="71">
        <v>0.46789111847326609</v>
      </c>
      <c r="G6" s="71">
        <v>0.4933906478639305</v>
      </c>
      <c r="H6" s="71">
        <v>0.51474196974182063</v>
      </c>
      <c r="I6" s="71">
        <v>0.51938363669420706</v>
      </c>
      <c r="J6" s="71">
        <v>0.52720203783262753</v>
      </c>
      <c r="K6" s="71">
        <v>0.53523878040556838</v>
      </c>
      <c r="L6" s="71">
        <v>0.51960682761438282</v>
      </c>
      <c r="M6" s="71">
        <v>0.51077749082872548</v>
      </c>
      <c r="N6" s="71">
        <v>0.50134052620680469</v>
      </c>
      <c r="O6" s="71">
        <v>0.49222711769899991</v>
      </c>
      <c r="P6" s="71">
        <v>0.48980111457401515</v>
      </c>
      <c r="Q6" s="71">
        <v>0.48074453112459786</v>
      </c>
      <c r="R6" s="71">
        <v>0.48936609764680172</v>
      </c>
      <c r="S6" s="71">
        <v>0.47347011407223999</v>
      </c>
      <c r="T6" s="71">
        <v>0.4648120432037231</v>
      </c>
      <c r="U6" s="71">
        <v>0.44668194589934751</v>
      </c>
      <c r="V6" s="71">
        <v>0.46343300372389806</v>
      </c>
    </row>
    <row r="7" spans="2:22" x14ac:dyDescent="0.2">
      <c r="B7" s="73"/>
      <c r="C7" s="34" t="s">
        <v>39</v>
      </c>
      <c r="D7" s="34" t="s">
        <v>54</v>
      </c>
      <c r="E7" s="71">
        <v>6.7281859936856828E-2</v>
      </c>
      <c r="F7" s="71">
        <v>6.655384089221926E-2</v>
      </c>
      <c r="G7" s="71">
        <v>6.982074312299541E-2</v>
      </c>
      <c r="H7" s="71">
        <v>7.1862258561262674E-2</v>
      </c>
      <c r="I7" s="71">
        <v>7.208669263637045E-2</v>
      </c>
      <c r="J7" s="71">
        <v>7.2607780284570295E-2</v>
      </c>
      <c r="K7" s="71">
        <v>7.3745395093973265E-2</v>
      </c>
      <c r="L7" s="71">
        <v>7.2151660399243381E-2</v>
      </c>
      <c r="M7" s="71">
        <v>7.05906977278105E-2</v>
      </c>
      <c r="N7" s="71">
        <v>6.8457568974179484E-2</v>
      </c>
      <c r="O7" s="71">
        <v>6.6453999015267065E-2</v>
      </c>
      <c r="P7" s="71">
        <v>6.5559629882006212E-2</v>
      </c>
      <c r="Q7" s="71">
        <v>6.3662721828040197E-2</v>
      </c>
      <c r="R7" s="71">
        <v>6.3885152280481E-2</v>
      </c>
      <c r="S7" s="71">
        <v>6.0951806259918521E-2</v>
      </c>
      <c r="T7" s="71">
        <v>5.86853701586506E-2</v>
      </c>
      <c r="U7" s="71">
        <v>5.540023608854714E-2</v>
      </c>
      <c r="V7" s="71">
        <v>5.6107605256898868E-2</v>
      </c>
    </row>
    <row r="8" spans="2:22" x14ac:dyDescent="0.2">
      <c r="B8" s="73"/>
      <c r="C8" s="34" t="s">
        <v>27</v>
      </c>
      <c r="D8" s="34" t="s">
        <v>86</v>
      </c>
      <c r="E8" s="71">
        <v>4.2492983582859301E-2</v>
      </c>
      <c r="F8" s="71">
        <v>3.9425657005529052E-2</v>
      </c>
      <c r="G8" s="71">
        <v>3.9622685635262576E-2</v>
      </c>
      <c r="H8" s="71">
        <v>3.9540038596108718E-2</v>
      </c>
      <c r="I8" s="71">
        <v>3.9094193176358163E-2</v>
      </c>
      <c r="J8" s="71">
        <v>3.8956123152878497E-2</v>
      </c>
      <c r="K8" s="71">
        <v>3.8616308671466884E-2</v>
      </c>
      <c r="L8" s="71">
        <v>3.7370831269239478E-2</v>
      </c>
      <c r="M8" s="71">
        <v>3.654256005908639E-2</v>
      </c>
      <c r="N8" s="71">
        <v>3.5821056163779258E-2</v>
      </c>
      <c r="O8" s="71">
        <v>3.523388324216483E-2</v>
      </c>
      <c r="P8" s="71">
        <v>3.4923849491841477E-2</v>
      </c>
      <c r="Q8" s="71">
        <v>3.4242278535832366E-2</v>
      </c>
      <c r="R8" s="71">
        <v>3.477460359519223E-2</v>
      </c>
      <c r="S8" s="71">
        <v>3.331308784974512E-2</v>
      </c>
      <c r="T8" s="71">
        <v>3.2234596676347892E-2</v>
      </c>
      <c r="U8" s="71">
        <v>3.1087998935155799E-2</v>
      </c>
      <c r="V8" s="71">
        <v>3.2072525687874505E-2</v>
      </c>
    </row>
    <row r="9" spans="2:22" x14ac:dyDescent="0.2">
      <c r="B9" s="73"/>
      <c r="C9" s="34" t="s">
        <v>18</v>
      </c>
      <c r="D9" s="34" t="s">
        <v>65</v>
      </c>
      <c r="E9" s="71">
        <v>0.10165572448059397</v>
      </c>
      <c r="F9" s="71">
        <v>0.10033097171571875</v>
      </c>
      <c r="G9" s="71">
        <v>0.10289814522287179</v>
      </c>
      <c r="H9" s="71">
        <v>0.10822532605951823</v>
      </c>
      <c r="I9" s="71">
        <v>0.10984225023868414</v>
      </c>
      <c r="J9" s="71">
        <v>0.10902110348205012</v>
      </c>
      <c r="K9" s="71">
        <v>0.10892369772004555</v>
      </c>
      <c r="L9" s="71">
        <v>0.11170302618238127</v>
      </c>
      <c r="M9" s="71">
        <v>0.11469895390572496</v>
      </c>
      <c r="N9" s="71">
        <v>0.1173555145529865</v>
      </c>
      <c r="O9" s="71">
        <v>0.11971973154023693</v>
      </c>
      <c r="P9" s="71">
        <v>0.12520235598689289</v>
      </c>
      <c r="Q9" s="71">
        <v>0.12615582574807524</v>
      </c>
      <c r="R9" s="71">
        <v>0.13085455343776148</v>
      </c>
      <c r="S9" s="71">
        <v>0.13245103615549045</v>
      </c>
      <c r="T9" s="71">
        <v>0.13941658868729964</v>
      </c>
      <c r="U9" s="71">
        <v>0.1394943394262185</v>
      </c>
      <c r="V9" s="71">
        <v>0.14262548038192091</v>
      </c>
    </row>
    <row r="10" spans="2:22" x14ac:dyDescent="0.2">
      <c r="B10" s="73"/>
      <c r="C10" s="34" t="s">
        <v>163</v>
      </c>
      <c r="D10" s="34" t="s">
        <v>67</v>
      </c>
      <c r="E10" s="71">
        <v>0.11963452556101369</v>
      </c>
      <c r="F10" s="71">
        <v>0.13488567892535405</v>
      </c>
      <c r="G10" s="71">
        <v>0.10929006303376615</v>
      </c>
      <c r="H10" s="71">
        <v>9.076385271348128E-2</v>
      </c>
      <c r="I10" s="71">
        <v>8.0142471506876589E-2</v>
      </c>
      <c r="J10" s="71">
        <v>7.2035475911086916E-2</v>
      </c>
      <c r="K10" s="71">
        <v>6.471818907437682E-2</v>
      </c>
      <c r="L10" s="71">
        <v>6.9115532171490732E-2</v>
      </c>
      <c r="M10" s="71">
        <v>8.219418610108066E-2</v>
      </c>
      <c r="N10" s="71">
        <v>8.7671437261271398E-2</v>
      </c>
      <c r="O10" s="71">
        <v>9.6917286800349486E-2</v>
      </c>
      <c r="P10" s="71">
        <v>9.1283929916073536E-2</v>
      </c>
      <c r="Q10" s="71">
        <v>9.6610570769917734E-2</v>
      </c>
      <c r="R10" s="71">
        <v>8.7520546149620029E-2</v>
      </c>
      <c r="S10" s="71">
        <v>9.8345158198463012E-2</v>
      </c>
      <c r="T10" s="71">
        <v>0.100666479939093</v>
      </c>
      <c r="U10" s="71">
        <v>0.12237933931406758</v>
      </c>
      <c r="V10" s="71">
        <v>0.11516281749847132</v>
      </c>
    </row>
    <row r="11" spans="2:22" x14ac:dyDescent="0.2">
      <c r="B11" s="74"/>
      <c r="C11" s="32" t="s">
        <v>28</v>
      </c>
      <c r="D11" s="32" t="s">
        <v>87</v>
      </c>
      <c r="E11" s="72">
        <v>0.2080221769774894</v>
      </c>
      <c r="F11" s="72">
        <v>0.1909127329879127</v>
      </c>
      <c r="G11" s="72">
        <v>0.18497771512117364</v>
      </c>
      <c r="H11" s="72">
        <v>0.17486654370449276</v>
      </c>
      <c r="I11" s="72">
        <v>0.17945076630792056</v>
      </c>
      <c r="J11" s="72">
        <v>0.18017749842638919</v>
      </c>
      <c r="K11" s="72">
        <v>0.1787576385223959</v>
      </c>
      <c r="L11" s="72">
        <v>0.19005211305624908</v>
      </c>
      <c r="M11" s="72">
        <v>0.18519611137757208</v>
      </c>
      <c r="N11" s="72">
        <v>0.18935388752012763</v>
      </c>
      <c r="O11" s="72">
        <v>0.18944797144946399</v>
      </c>
      <c r="P11" s="72">
        <v>0.19322910045322925</v>
      </c>
      <c r="Q11" s="72">
        <v>0.19858407199353661</v>
      </c>
      <c r="R11" s="72">
        <v>0.19359903744173745</v>
      </c>
      <c r="S11" s="72">
        <v>0.20146879654952679</v>
      </c>
      <c r="T11" s="72">
        <v>0.20418491142862699</v>
      </c>
      <c r="U11" s="72">
        <v>0.20495614119856712</v>
      </c>
      <c r="V11" s="72">
        <v>0.19059856046551255</v>
      </c>
    </row>
    <row r="12" spans="2:22" x14ac:dyDescent="0.2">
      <c r="B12" s="73" t="s">
        <v>116</v>
      </c>
      <c r="C12" s="34" t="s">
        <v>13</v>
      </c>
      <c r="D12" s="34" t="s">
        <v>53</v>
      </c>
      <c r="E12" s="71">
        <v>9.5897987425772144E-2</v>
      </c>
      <c r="F12" s="71">
        <v>9.8303150260306213E-2</v>
      </c>
      <c r="G12" s="71">
        <v>0.1022092212055347</v>
      </c>
      <c r="H12" s="71">
        <v>0.10831735066901804</v>
      </c>
      <c r="I12" s="71">
        <v>0.10709081127015344</v>
      </c>
      <c r="J12" s="71">
        <v>0.10475043002082873</v>
      </c>
      <c r="K12" s="71">
        <v>9.9295808508602562E-2</v>
      </c>
      <c r="L12" s="71">
        <v>9.7645998664530567E-2</v>
      </c>
      <c r="M12" s="71">
        <v>9.4579602649442443E-2</v>
      </c>
      <c r="N12" s="71">
        <v>9.1107732981706227E-2</v>
      </c>
      <c r="O12" s="71">
        <v>8.6913288322918378E-2</v>
      </c>
      <c r="P12" s="71">
        <v>8.2416519665851132E-2</v>
      </c>
      <c r="Q12" s="71">
        <v>7.722031636763553E-2</v>
      </c>
      <c r="R12" s="71">
        <v>7.5584270232854495E-2</v>
      </c>
      <c r="S12" s="71">
        <v>7.1707291733838247E-2</v>
      </c>
      <c r="T12" s="71">
        <v>6.9975870865058881E-2</v>
      </c>
      <c r="U12" s="71">
        <v>6.4266393142392519E-2</v>
      </c>
      <c r="V12" s="71">
        <v>6.3597105967150985E-2</v>
      </c>
    </row>
    <row r="13" spans="2:22" x14ac:dyDescent="0.2">
      <c r="B13" s="73"/>
      <c r="C13" s="34" t="s">
        <v>39</v>
      </c>
      <c r="D13" s="34" t="s">
        <v>54</v>
      </c>
      <c r="E13" s="71">
        <v>0.23409000167417571</v>
      </c>
      <c r="F13" s="71">
        <v>0.23997691634292942</v>
      </c>
      <c r="G13" s="71">
        <v>0.24922579213481655</v>
      </c>
      <c r="H13" s="71">
        <v>0.26053271082590174</v>
      </c>
      <c r="I13" s="71">
        <v>0.26301735526515263</v>
      </c>
      <c r="J13" s="71">
        <v>0.25954756984800154</v>
      </c>
      <c r="K13" s="71">
        <v>0.26094262358964654</v>
      </c>
      <c r="L13" s="71">
        <v>0.2668681105830657</v>
      </c>
      <c r="M13" s="71">
        <v>0.26399044377741532</v>
      </c>
      <c r="N13" s="71">
        <v>0.26377893247006956</v>
      </c>
      <c r="O13" s="71">
        <v>0.2545406367516887</v>
      </c>
      <c r="P13" s="71">
        <v>0.24857825455707508</v>
      </c>
      <c r="Q13" s="71">
        <v>0.23519240398165356</v>
      </c>
      <c r="R13" s="71">
        <v>0.23274905236921203</v>
      </c>
      <c r="S13" s="71">
        <v>0.22418619192582423</v>
      </c>
      <c r="T13" s="71">
        <v>0.21979595295765014</v>
      </c>
      <c r="U13" s="71">
        <v>0.20292053399836021</v>
      </c>
      <c r="V13" s="71">
        <v>0.19745208310867857</v>
      </c>
    </row>
    <row r="14" spans="2:22" x14ac:dyDescent="0.2">
      <c r="B14" s="73"/>
      <c r="C14" s="34" t="s">
        <v>26</v>
      </c>
      <c r="D14" s="34" t="s">
        <v>56</v>
      </c>
      <c r="E14" s="71">
        <v>0.12274610366576981</v>
      </c>
      <c r="F14" s="71">
        <v>0.11868426054388087</v>
      </c>
      <c r="G14" s="71">
        <v>0.11948064914350227</v>
      </c>
      <c r="H14" s="71">
        <v>0.12577615311440996</v>
      </c>
      <c r="I14" s="71">
        <v>0.12425789007163605</v>
      </c>
      <c r="J14" s="71">
        <v>0.12427896341785359</v>
      </c>
      <c r="K14" s="71">
        <v>0.12166326909534061</v>
      </c>
      <c r="L14" s="71">
        <v>0.12383998195701579</v>
      </c>
      <c r="M14" s="71">
        <v>0.12165377199021188</v>
      </c>
      <c r="N14" s="71">
        <v>0.11978697606219881</v>
      </c>
      <c r="O14" s="71">
        <v>0.12048977979901569</v>
      </c>
      <c r="P14" s="71">
        <v>0.11969691969988226</v>
      </c>
      <c r="Q14" s="71">
        <v>0.12016479877574003</v>
      </c>
      <c r="R14" s="71">
        <v>0.12284136177869395</v>
      </c>
      <c r="S14" s="71">
        <v>0.12394255722606841</v>
      </c>
      <c r="T14" s="71">
        <v>0.1220121039257694</v>
      </c>
      <c r="U14" s="71">
        <v>0.11828781515464475</v>
      </c>
      <c r="V14" s="71">
        <v>0.12360556216826686</v>
      </c>
    </row>
    <row r="15" spans="2:22" x14ac:dyDescent="0.2">
      <c r="B15" s="73"/>
      <c r="C15" s="34" t="s">
        <v>27</v>
      </c>
      <c r="D15" s="34" t="s">
        <v>86</v>
      </c>
      <c r="E15" s="71">
        <v>0.18489034178144298</v>
      </c>
      <c r="F15" s="71">
        <v>0.17432187060829238</v>
      </c>
      <c r="G15" s="71">
        <v>0.1749866434969426</v>
      </c>
      <c r="H15" s="71">
        <v>0.18258626698430735</v>
      </c>
      <c r="I15" s="71">
        <v>0.18006920097024129</v>
      </c>
      <c r="J15" s="71">
        <v>0.18285998806855827</v>
      </c>
      <c r="K15" s="71">
        <v>0.18482056188851201</v>
      </c>
      <c r="L15" s="71">
        <v>0.18458086642730706</v>
      </c>
      <c r="M15" s="71">
        <v>0.18638053036695304</v>
      </c>
      <c r="N15" s="71">
        <v>0.18601836056412596</v>
      </c>
      <c r="O15" s="71">
        <v>0.18819234905787907</v>
      </c>
      <c r="P15" s="71">
        <v>0.19083750956805517</v>
      </c>
      <c r="Q15" s="71">
        <v>0.18969161232573045</v>
      </c>
      <c r="R15" s="71">
        <v>0.19448157787953768</v>
      </c>
      <c r="S15" s="71">
        <v>0.19011621854624935</v>
      </c>
      <c r="T15" s="71">
        <v>0.18857748268189775</v>
      </c>
      <c r="U15" s="71">
        <v>0.1849362108604212</v>
      </c>
      <c r="V15" s="71">
        <v>0.18754423444321802</v>
      </c>
    </row>
    <row r="16" spans="2:22" x14ac:dyDescent="0.2">
      <c r="B16" s="73"/>
      <c r="C16" s="34" t="s">
        <v>163</v>
      </c>
      <c r="D16" s="34" t="s">
        <v>67</v>
      </c>
      <c r="E16" s="71">
        <v>0.14923345718933653</v>
      </c>
      <c r="F16" s="71">
        <v>0.15183000895840773</v>
      </c>
      <c r="G16" s="71">
        <v>0.14387673506495008</v>
      </c>
      <c r="H16" s="71">
        <v>0.11210185204576276</v>
      </c>
      <c r="I16" s="71">
        <v>0.11432872708438294</v>
      </c>
      <c r="J16" s="71">
        <v>0.10521720504264628</v>
      </c>
      <c r="K16" s="71">
        <v>0.10400302668585243</v>
      </c>
      <c r="L16" s="71">
        <v>0.10869892863048519</v>
      </c>
      <c r="M16" s="71">
        <v>0.11019942683210614</v>
      </c>
      <c r="N16" s="71">
        <v>0.11532729235717279</v>
      </c>
      <c r="O16" s="71">
        <v>0.12278467316799678</v>
      </c>
      <c r="P16" s="71">
        <v>0.12902849646542777</v>
      </c>
      <c r="Q16" s="71">
        <v>0.13256353181196964</v>
      </c>
      <c r="R16" s="71">
        <v>0.13986630056824484</v>
      </c>
      <c r="S16" s="71">
        <v>0.14961287303290396</v>
      </c>
      <c r="T16" s="71">
        <v>0.14353000241147318</v>
      </c>
      <c r="U16" s="71">
        <v>0.15368772289320512</v>
      </c>
      <c r="V16" s="71">
        <v>0.15799940247190794</v>
      </c>
    </row>
    <row r="17" spans="2:22" x14ac:dyDescent="0.2">
      <c r="B17" s="73"/>
      <c r="C17" s="34" t="s">
        <v>24</v>
      </c>
      <c r="D17" s="34" t="s">
        <v>88</v>
      </c>
      <c r="E17" s="71">
        <v>0.1363618497149458</v>
      </c>
      <c r="F17" s="71">
        <v>0.14020559008055883</v>
      </c>
      <c r="G17" s="71">
        <v>0.12757388103086933</v>
      </c>
      <c r="H17" s="71">
        <v>0.12894880162378664</v>
      </c>
      <c r="I17" s="71">
        <v>0.12416443866202241</v>
      </c>
      <c r="J17" s="71">
        <v>0.13352471547717137</v>
      </c>
      <c r="K17" s="71">
        <v>0.14503171061414383</v>
      </c>
      <c r="L17" s="71">
        <v>0.131787944265638</v>
      </c>
      <c r="M17" s="71">
        <v>0.13099417992578691</v>
      </c>
      <c r="N17" s="71">
        <v>0.12636933177317666</v>
      </c>
      <c r="O17" s="71">
        <v>0.12430606447403744</v>
      </c>
      <c r="P17" s="71">
        <v>0.11989203310718906</v>
      </c>
      <c r="Q17" s="71">
        <v>0.13245832082045508</v>
      </c>
      <c r="R17" s="71">
        <v>0.12004978716887568</v>
      </c>
      <c r="S17" s="71">
        <v>0.12168185904944336</v>
      </c>
      <c r="T17" s="71">
        <v>0.11524184854210703</v>
      </c>
      <c r="U17" s="71">
        <v>0.13024088050446567</v>
      </c>
      <c r="V17" s="71">
        <v>0.12768116890560394</v>
      </c>
    </row>
    <row r="18" spans="2:22" x14ac:dyDescent="0.2">
      <c r="B18" s="74"/>
      <c r="C18" s="32" t="s">
        <v>28</v>
      </c>
      <c r="D18" s="32" t="s">
        <v>87</v>
      </c>
      <c r="E18" s="72">
        <v>7.6780260967851025E-2</v>
      </c>
      <c r="F18" s="72">
        <v>7.6678225306923045E-2</v>
      </c>
      <c r="G18" s="72">
        <v>8.2647077923384465E-2</v>
      </c>
      <c r="H18" s="72">
        <v>8.1736883942172586E-2</v>
      </c>
      <c r="I18" s="72">
        <v>8.7071555248499286E-2</v>
      </c>
      <c r="J18" s="72">
        <v>8.9821151426303245E-2</v>
      </c>
      <c r="K18" s="72">
        <v>8.424302024430827E-2</v>
      </c>
      <c r="L18" s="72">
        <v>8.6578190251911047E-2</v>
      </c>
      <c r="M18" s="72">
        <v>9.2202042343415239E-2</v>
      </c>
      <c r="N18" s="72">
        <v>9.7611373791550077E-2</v>
      </c>
      <c r="O18" s="72">
        <v>0.10277318931558865</v>
      </c>
      <c r="P18" s="72">
        <v>0.10955026693651951</v>
      </c>
      <c r="Q18" s="72">
        <v>0.11270903681398775</v>
      </c>
      <c r="R18" s="72">
        <v>0.11442764791207485</v>
      </c>
      <c r="S18" s="72">
        <v>0.11875300645472149</v>
      </c>
      <c r="T18" s="72">
        <v>0.14086671633279235</v>
      </c>
      <c r="U18" s="72">
        <v>0.1456604434465105</v>
      </c>
      <c r="V18" s="72">
        <v>0.1421204244180802</v>
      </c>
    </row>
    <row r="19" spans="2:22" x14ac:dyDescent="0.2">
      <c r="B19" s="73" t="s">
        <v>158</v>
      </c>
      <c r="C19" s="34" t="s">
        <v>47</v>
      </c>
      <c r="D19" s="34" t="s">
        <v>79</v>
      </c>
      <c r="E19" s="71">
        <v>1.5675667968335232E-2</v>
      </c>
      <c r="F19" s="71">
        <v>1.5133811813105334E-2</v>
      </c>
      <c r="G19" s="71">
        <v>1.5761818802286009E-2</v>
      </c>
      <c r="H19" s="71">
        <v>1.6137825846878465E-2</v>
      </c>
      <c r="I19" s="71">
        <v>1.6126538050073164E-2</v>
      </c>
      <c r="J19" s="71">
        <v>1.6644035236998183E-2</v>
      </c>
      <c r="K19" s="71">
        <v>1.6652596734125558E-2</v>
      </c>
      <c r="L19" s="71">
        <v>1.5986084463448288E-2</v>
      </c>
      <c r="M19" s="71">
        <v>1.6945007519275166E-2</v>
      </c>
      <c r="N19" s="71">
        <v>1.610222314076885E-2</v>
      </c>
      <c r="O19" s="71">
        <v>1.6467648801220106E-2</v>
      </c>
      <c r="P19" s="71">
        <v>1.6221500417476567E-2</v>
      </c>
      <c r="Q19" s="71">
        <v>1.7564324025348601E-2</v>
      </c>
      <c r="R19" s="71">
        <v>1.7539231903023214E-2</v>
      </c>
      <c r="S19" s="71">
        <v>1.8001843239701165E-2</v>
      </c>
      <c r="T19" s="71">
        <v>1.6896363521602897E-2</v>
      </c>
      <c r="U19" s="71">
        <v>1.6526466313762356E-2</v>
      </c>
      <c r="V19" s="71">
        <v>1.8740790398502866E-2</v>
      </c>
    </row>
    <row r="20" spans="2:22" x14ac:dyDescent="0.2">
      <c r="B20" s="73"/>
      <c r="C20" s="34" t="s">
        <v>157</v>
      </c>
      <c r="D20" s="34" t="s">
        <v>156</v>
      </c>
      <c r="E20" s="71">
        <v>0.15345769052218119</v>
      </c>
      <c r="F20" s="71">
        <v>0.16571870469913458</v>
      </c>
      <c r="G20" s="71">
        <v>0.17558883788873905</v>
      </c>
      <c r="H20" s="71">
        <v>0.18959641251588438</v>
      </c>
      <c r="I20" s="71">
        <v>0.18211351722060634</v>
      </c>
      <c r="J20" s="71">
        <v>0.18176223263342028</v>
      </c>
      <c r="K20" s="71">
        <v>0.20115761267052082</v>
      </c>
      <c r="L20" s="71">
        <v>0.19931435806936348</v>
      </c>
      <c r="M20" s="71">
        <v>0.1967975965090481</v>
      </c>
      <c r="N20" s="71">
        <v>0.19107522897203899</v>
      </c>
      <c r="O20" s="71">
        <v>0.19044485316368856</v>
      </c>
      <c r="P20" s="71">
        <v>0.19608453480641286</v>
      </c>
      <c r="Q20" s="71">
        <v>0.21035426062421458</v>
      </c>
      <c r="R20" s="71">
        <v>0.20804621176370078</v>
      </c>
      <c r="S20" s="71">
        <v>0.19770060078625384</v>
      </c>
      <c r="T20" s="71">
        <v>0.2084930367726881</v>
      </c>
      <c r="U20" s="71">
        <v>0.22225254803417421</v>
      </c>
      <c r="V20" s="71">
        <v>0.20360555490791921</v>
      </c>
    </row>
    <row r="21" spans="2:22" x14ac:dyDescent="0.2">
      <c r="B21" s="73"/>
      <c r="C21" s="34" t="s">
        <v>19</v>
      </c>
      <c r="D21" s="34" t="s">
        <v>105</v>
      </c>
      <c r="E21" s="71">
        <v>0.22942535516884033</v>
      </c>
      <c r="F21" s="71">
        <v>0.20708525053589177</v>
      </c>
      <c r="G21" s="71">
        <v>0.19739631124743287</v>
      </c>
      <c r="H21" s="71">
        <v>0.21221714167901837</v>
      </c>
      <c r="I21" s="71">
        <v>0.24250529373440752</v>
      </c>
      <c r="J21" s="71">
        <v>0.25307729587134831</v>
      </c>
      <c r="K21" s="71">
        <v>0.25193179027567836</v>
      </c>
      <c r="L21" s="71">
        <v>0.27774910191263358</v>
      </c>
      <c r="M21" s="71">
        <v>0.29048489005628647</v>
      </c>
      <c r="N21" s="71">
        <v>0.29274993199470251</v>
      </c>
      <c r="O21" s="71">
        <v>0.30174799713544076</v>
      </c>
      <c r="P21" s="71">
        <v>0.30824289937966165</v>
      </c>
      <c r="Q21" s="71">
        <v>0.29067571647148588</v>
      </c>
      <c r="R21" s="71">
        <v>0.29149205391247424</v>
      </c>
      <c r="S21" s="71">
        <v>0.30233884595595006</v>
      </c>
      <c r="T21" s="71">
        <v>0.31210159094305845</v>
      </c>
      <c r="U21" s="71">
        <v>0.30571577424525603</v>
      </c>
      <c r="V21" s="71">
        <v>0.2946811395668183</v>
      </c>
    </row>
    <row r="22" spans="2:22" x14ac:dyDescent="0.2">
      <c r="B22" s="73"/>
      <c r="C22" s="34" t="s">
        <v>20</v>
      </c>
      <c r="D22" s="34" t="s">
        <v>66</v>
      </c>
      <c r="E22" s="71">
        <v>0.39359800944706569</v>
      </c>
      <c r="F22" s="71">
        <v>0.40005052201434266</v>
      </c>
      <c r="G22" s="71">
        <v>0.41850683283763918</v>
      </c>
      <c r="H22" s="71">
        <v>0.41446165889199299</v>
      </c>
      <c r="I22" s="71">
        <v>0.39398612814646206</v>
      </c>
      <c r="J22" s="71">
        <v>0.38723849377494091</v>
      </c>
      <c r="K22" s="71">
        <v>0.37313176496936618</v>
      </c>
      <c r="L22" s="71">
        <v>0.35389567287501372</v>
      </c>
      <c r="M22" s="71">
        <v>0.34643825853823373</v>
      </c>
      <c r="N22" s="71">
        <v>0.3329590927508671</v>
      </c>
      <c r="O22" s="71">
        <v>0.32458684398919208</v>
      </c>
      <c r="P22" s="71">
        <v>0.31211472019918057</v>
      </c>
      <c r="Q22" s="71">
        <v>0.31031011593352337</v>
      </c>
      <c r="R22" s="71">
        <v>0.30921674972922963</v>
      </c>
      <c r="S22" s="71">
        <v>0.29419439801675368</v>
      </c>
      <c r="T22" s="71">
        <v>0.27886125218200802</v>
      </c>
      <c r="U22" s="71">
        <v>0.26481551315696122</v>
      </c>
      <c r="V22" s="71">
        <v>0.28692404997019316</v>
      </c>
    </row>
    <row r="23" spans="2:22" x14ac:dyDescent="0.2">
      <c r="B23" s="73"/>
      <c r="C23" s="34" t="s">
        <v>163</v>
      </c>
      <c r="D23" s="34" t="s">
        <v>67</v>
      </c>
      <c r="E23" s="71">
        <v>0.12752213130020129</v>
      </c>
      <c r="F23" s="71">
        <v>0.13876366210138658</v>
      </c>
      <c r="G23" s="71">
        <v>0.11747513243272915</v>
      </c>
      <c r="H23" s="71">
        <v>9.1754380783232448E-2</v>
      </c>
      <c r="I23" s="71">
        <v>9.2228994970782144E-2</v>
      </c>
      <c r="J23" s="71">
        <v>8.2729673483261892E-2</v>
      </c>
      <c r="K23" s="71">
        <v>7.3171760040762882E-2</v>
      </c>
      <c r="L23" s="71">
        <v>6.8831914215610593E-2</v>
      </c>
      <c r="M23" s="71">
        <v>7.9375450299441666E-2</v>
      </c>
      <c r="N23" s="71">
        <v>7.9041202302166255E-2</v>
      </c>
      <c r="O23" s="71">
        <v>7.974226261068991E-2</v>
      </c>
      <c r="P23" s="71">
        <v>7.7139731168441694E-2</v>
      </c>
      <c r="Q23" s="71">
        <v>7.9888503318815751E-2</v>
      </c>
      <c r="R23" s="71">
        <v>8.0326335124521461E-2</v>
      </c>
      <c r="S23" s="71">
        <v>8.8094628468139119E-2</v>
      </c>
      <c r="T23" s="71">
        <v>8.3148834671382454E-2</v>
      </c>
      <c r="U23" s="71">
        <v>8.8580553106139229E-2</v>
      </c>
      <c r="V23" s="71">
        <v>8.2255103074327651E-2</v>
      </c>
    </row>
    <row r="24" spans="2:22" x14ac:dyDescent="0.2">
      <c r="B24" s="74"/>
      <c r="C24" s="32" t="s">
        <v>28</v>
      </c>
      <c r="D24" s="32" t="s">
        <v>87</v>
      </c>
      <c r="E24" s="72">
        <v>8.0321150270620811E-2</v>
      </c>
      <c r="F24" s="72">
        <v>7.3248050948510599E-2</v>
      </c>
      <c r="G24" s="72">
        <v>7.5271066791173749E-2</v>
      </c>
      <c r="H24" s="72">
        <v>7.5832582213549271E-2</v>
      </c>
      <c r="I24" s="72">
        <v>7.3039531507821998E-2</v>
      </c>
      <c r="J24" s="72">
        <v>7.8548267255617643E-2</v>
      </c>
      <c r="K24" s="72">
        <v>8.3954478634337026E-2</v>
      </c>
      <c r="L24" s="72">
        <v>8.4222868463930442E-2</v>
      </c>
      <c r="M24" s="72">
        <v>6.9958798680385764E-2</v>
      </c>
      <c r="N24" s="72">
        <v>8.8072320839456306E-2</v>
      </c>
      <c r="O24" s="72">
        <v>8.7010394299768701E-2</v>
      </c>
      <c r="P24" s="72">
        <v>9.0196614028826588E-2</v>
      </c>
      <c r="Q24" s="72">
        <v>9.1207076663284273E-2</v>
      </c>
      <c r="R24" s="72">
        <v>9.3379417567050677E-2</v>
      </c>
      <c r="S24" s="72">
        <v>9.9669683533202214E-2</v>
      </c>
      <c r="T24" s="72">
        <v>0.1004989232033064</v>
      </c>
      <c r="U24" s="72">
        <v>0.10210914514370685</v>
      </c>
      <c r="V24" s="72">
        <v>0.11379336208223875</v>
      </c>
    </row>
    <row r="25" spans="2:22" x14ac:dyDescent="0.2">
      <c r="B25" s="73" t="s">
        <v>159</v>
      </c>
      <c r="C25" s="34" t="s">
        <v>39</v>
      </c>
      <c r="D25" s="34" t="s">
        <v>54</v>
      </c>
      <c r="E25" s="71">
        <v>0.20059802509260985</v>
      </c>
      <c r="F25" s="71">
        <v>0.20120371551991234</v>
      </c>
      <c r="G25" s="71">
        <v>0.20518718134103686</v>
      </c>
      <c r="H25" s="71">
        <v>0.2083814814842162</v>
      </c>
      <c r="I25" s="71">
        <v>0.20968717326376773</v>
      </c>
      <c r="J25" s="71">
        <v>0.20972472890784594</v>
      </c>
      <c r="K25" s="71">
        <v>0.21418581836589248</v>
      </c>
      <c r="L25" s="71">
        <v>0.21029515391494535</v>
      </c>
      <c r="M25" s="71">
        <v>0.20625684224699978</v>
      </c>
      <c r="N25" s="71">
        <v>0.19940581317494274</v>
      </c>
      <c r="O25" s="71">
        <v>0.1982447065834384</v>
      </c>
      <c r="P25" s="71">
        <v>0.19493578859404914</v>
      </c>
      <c r="Q25" s="71">
        <v>0.19303297224605345</v>
      </c>
      <c r="R25" s="71">
        <v>0.19025629808782643</v>
      </c>
      <c r="S25" s="71">
        <v>0.1872792370459237</v>
      </c>
      <c r="T25" s="71">
        <v>0.18356082965381704</v>
      </c>
      <c r="U25" s="71">
        <v>0.1809917653120324</v>
      </c>
      <c r="V25" s="71">
        <v>0.18310626753354536</v>
      </c>
    </row>
    <row r="26" spans="2:22" x14ac:dyDescent="0.2">
      <c r="B26" s="73"/>
      <c r="C26" s="34" t="s">
        <v>38</v>
      </c>
      <c r="D26" s="34" t="s">
        <v>55</v>
      </c>
      <c r="E26" s="71">
        <v>0.33298596238748984</v>
      </c>
      <c r="F26" s="71">
        <v>0.34034151210835689</v>
      </c>
      <c r="G26" s="71">
        <v>0.34660970220373011</v>
      </c>
      <c r="H26" s="71">
        <v>0.35117360887035054</v>
      </c>
      <c r="I26" s="71">
        <v>0.35448920877460283</v>
      </c>
      <c r="J26" s="71">
        <v>0.36142552990410115</v>
      </c>
      <c r="K26" s="71">
        <v>0.37059729443515083</v>
      </c>
      <c r="L26" s="71">
        <v>0.36469200974867333</v>
      </c>
      <c r="M26" s="71">
        <v>0.35736486548023522</v>
      </c>
      <c r="N26" s="71">
        <v>0.35293512278137618</v>
      </c>
      <c r="O26" s="71">
        <v>0.35413039420843667</v>
      </c>
      <c r="P26" s="71">
        <v>0.34985105889408208</v>
      </c>
      <c r="Q26" s="71">
        <v>0.34874566053688222</v>
      </c>
      <c r="R26" s="71">
        <v>0.34925708968786523</v>
      </c>
      <c r="S26" s="71">
        <v>0.34276515064692764</v>
      </c>
      <c r="T26" s="71">
        <v>0.33697475411717936</v>
      </c>
      <c r="U26" s="71">
        <v>0.33727429359225491</v>
      </c>
      <c r="V26" s="71">
        <v>0.34233630951889849</v>
      </c>
    </row>
    <row r="27" spans="2:22" x14ac:dyDescent="0.2">
      <c r="B27" s="73"/>
      <c r="C27" s="34" t="s">
        <v>27</v>
      </c>
      <c r="D27" s="34" t="s">
        <v>86</v>
      </c>
      <c r="E27" s="71">
        <v>0.1309409009287627</v>
      </c>
      <c r="F27" s="71">
        <v>0.12928758328481876</v>
      </c>
      <c r="G27" s="71">
        <v>0.12896026865039983</v>
      </c>
      <c r="H27" s="71">
        <v>0.12818715673054493</v>
      </c>
      <c r="I27" s="71">
        <v>0.12768710346505513</v>
      </c>
      <c r="J27" s="71">
        <v>0.12601132822585201</v>
      </c>
      <c r="K27" s="71">
        <v>0.12478640952882979</v>
      </c>
      <c r="L27" s="71">
        <v>0.12147515841320131</v>
      </c>
      <c r="M27" s="71">
        <v>0.11721504690780625</v>
      </c>
      <c r="N27" s="71">
        <v>0.1123887025021818</v>
      </c>
      <c r="O27" s="71">
        <v>0.11172086706827911</v>
      </c>
      <c r="P27" s="71">
        <v>0.11198986655029058</v>
      </c>
      <c r="Q27" s="71">
        <v>0.11265773499333223</v>
      </c>
      <c r="R27" s="71">
        <v>0.11293718421305379</v>
      </c>
      <c r="S27" s="71">
        <v>0.11312519354031106</v>
      </c>
      <c r="T27" s="71">
        <v>0.11418254730148686</v>
      </c>
      <c r="U27" s="71">
        <v>0.11171020449908518</v>
      </c>
      <c r="V27" s="71">
        <v>0.11054781479185764</v>
      </c>
    </row>
    <row r="28" spans="2:22" x14ac:dyDescent="0.2">
      <c r="B28" s="73"/>
      <c r="C28" s="34" t="s">
        <v>157</v>
      </c>
      <c r="D28" s="34" t="s">
        <v>156</v>
      </c>
      <c r="E28" s="71">
        <v>6.057983278444929E-2</v>
      </c>
      <c r="F28" s="71">
        <v>6.757830712495444E-2</v>
      </c>
      <c r="G28" s="71">
        <v>5.8877266322943787E-2</v>
      </c>
      <c r="H28" s="71">
        <v>6.3158789529785708E-2</v>
      </c>
      <c r="I28" s="71">
        <v>6.4237196552828876E-2</v>
      </c>
      <c r="J28" s="71">
        <v>6.8725606467507208E-2</v>
      </c>
      <c r="K28" s="71">
        <v>5.5395091124245906E-2</v>
      </c>
      <c r="L28" s="71">
        <v>4.9391917231682951E-2</v>
      </c>
      <c r="M28" s="71">
        <v>4.654079615791084E-2</v>
      </c>
      <c r="N28" s="71">
        <v>5.1700074607094942E-2</v>
      </c>
      <c r="O28" s="71">
        <v>4.7144813234569885E-2</v>
      </c>
      <c r="P28" s="71">
        <v>5.1630438903592389E-2</v>
      </c>
      <c r="Q28" s="71">
        <v>4.4434326054868439E-2</v>
      </c>
      <c r="R28" s="71">
        <v>4.8371629271052569E-2</v>
      </c>
      <c r="S28" s="71">
        <v>4.941032308635282E-2</v>
      </c>
      <c r="T28" s="71">
        <v>5.9055583620129533E-2</v>
      </c>
      <c r="U28" s="71">
        <v>6.3088449892894929E-2</v>
      </c>
      <c r="V28" s="71">
        <v>5.4480963054424923E-2</v>
      </c>
    </row>
    <row r="29" spans="2:22" x14ac:dyDescent="0.2">
      <c r="B29" s="73"/>
      <c r="C29" s="34" t="s">
        <v>20</v>
      </c>
      <c r="D29" s="34" t="s">
        <v>66</v>
      </c>
      <c r="E29" s="71">
        <v>7.3506601391918711E-2</v>
      </c>
      <c r="F29" s="71">
        <v>5.8707643655333756E-2</v>
      </c>
      <c r="G29" s="71">
        <v>5.8034251966075305E-2</v>
      </c>
      <c r="H29" s="71">
        <v>6.1954756802542102E-2</v>
      </c>
      <c r="I29" s="71">
        <v>5.808151999962044E-2</v>
      </c>
      <c r="J29" s="71">
        <v>5.6565460778572718E-2</v>
      </c>
      <c r="K29" s="71">
        <v>5.9715233929605316E-2</v>
      </c>
      <c r="L29" s="71">
        <v>7.5264086069902508E-2</v>
      </c>
      <c r="M29" s="71">
        <v>8.952939152816039E-2</v>
      </c>
      <c r="N29" s="71">
        <v>9.6297587072929569E-2</v>
      </c>
      <c r="O29" s="71">
        <v>9.6707393127475949E-2</v>
      </c>
      <c r="P29" s="71">
        <v>9.4572493319036929E-2</v>
      </c>
      <c r="Q29" s="71">
        <v>9.7965349003864027E-2</v>
      </c>
      <c r="R29" s="71">
        <v>9.5809694395232875E-2</v>
      </c>
      <c r="S29" s="71">
        <v>9.424659031662376E-2</v>
      </c>
      <c r="T29" s="71">
        <v>9.3556485702629463E-2</v>
      </c>
      <c r="U29" s="71">
        <v>8.558912957175123E-2</v>
      </c>
      <c r="V29" s="71">
        <v>8.0004934017689017E-2</v>
      </c>
    </row>
    <row r="30" spans="2:22" x14ac:dyDescent="0.2">
      <c r="B30" s="73"/>
      <c r="C30" s="34" t="s">
        <v>163</v>
      </c>
      <c r="D30" s="34" t="s">
        <v>67</v>
      </c>
      <c r="E30" s="71">
        <v>0.10999376882613761</v>
      </c>
      <c r="F30" s="71">
        <v>0.11053230447822449</v>
      </c>
      <c r="G30" s="71">
        <v>0.10595679254947885</v>
      </c>
      <c r="H30" s="71">
        <v>9.273950118506219E-2</v>
      </c>
      <c r="I30" s="71">
        <v>9.0064345532564941E-2</v>
      </c>
      <c r="J30" s="71">
        <v>8.1409023011940848E-2</v>
      </c>
      <c r="K30" s="71">
        <v>7.7443936623039708E-2</v>
      </c>
      <c r="L30" s="71">
        <v>7.6102952597382603E-2</v>
      </c>
      <c r="M30" s="71">
        <v>8.0677473087518214E-2</v>
      </c>
      <c r="N30" s="71">
        <v>8.1857095426386847E-2</v>
      </c>
      <c r="O30" s="71">
        <v>8.3903439005054412E-2</v>
      </c>
      <c r="P30" s="71">
        <v>8.6721328417581151E-2</v>
      </c>
      <c r="Q30" s="71">
        <v>9.0726323776632881E-2</v>
      </c>
      <c r="R30" s="71">
        <v>8.8762752090071687E-2</v>
      </c>
      <c r="S30" s="71">
        <v>9.2552368385626457E-2</v>
      </c>
      <c r="T30" s="71">
        <v>9.1373678639292771E-2</v>
      </c>
      <c r="U30" s="71">
        <v>8.7085143145949284E-2</v>
      </c>
      <c r="V30" s="71">
        <v>8.3651423024956789E-2</v>
      </c>
    </row>
    <row r="31" spans="2:22" x14ac:dyDescent="0.2">
      <c r="B31" s="74"/>
      <c r="C31" s="32" t="s">
        <v>28</v>
      </c>
      <c r="D31" s="32" t="s">
        <v>87</v>
      </c>
      <c r="E31" s="72">
        <v>9.1394908588632001E-2</v>
      </c>
      <c r="F31" s="72">
        <v>9.2348850236093932E-2</v>
      </c>
      <c r="G31" s="72">
        <v>9.6374544327555933E-2</v>
      </c>
      <c r="H31" s="72">
        <v>9.4404705397498359E-2</v>
      </c>
      <c r="I31" s="72">
        <v>9.5753459327801882E-2</v>
      </c>
      <c r="J31" s="72">
        <v>9.6138256018288376E-2</v>
      </c>
      <c r="K31" s="72">
        <v>9.7876144522984473E-2</v>
      </c>
      <c r="L31" s="72">
        <v>0.10277872202421184</v>
      </c>
      <c r="M31" s="72">
        <v>0.10241551540470098</v>
      </c>
      <c r="N31" s="72">
        <v>0.10541560443508796</v>
      </c>
      <c r="O31" s="72">
        <v>0.10814833076732031</v>
      </c>
      <c r="P31" s="72">
        <v>0.11029903153662189</v>
      </c>
      <c r="Q31" s="72">
        <v>0.11243770151593882</v>
      </c>
      <c r="R31" s="72">
        <v>0.1146052841517492</v>
      </c>
      <c r="S31" s="72">
        <v>0.12062113697823452</v>
      </c>
      <c r="T31" s="72">
        <v>0.12129618140893338</v>
      </c>
      <c r="U31" s="72">
        <v>0.13426096213952871</v>
      </c>
      <c r="V31" s="72">
        <v>0.14587234856227815</v>
      </c>
    </row>
    <row r="34" spans="2:3" x14ac:dyDescent="0.2">
      <c r="B34" s="20" t="s">
        <v>76</v>
      </c>
      <c r="C34" s="20"/>
    </row>
    <row r="35" spans="2:3" x14ac:dyDescent="0.2">
      <c r="B35" s="20" t="s">
        <v>175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Normal="100" workbookViewId="0">
      <selection activeCell="G27" sqref="G27"/>
    </sheetView>
  </sheetViews>
  <sheetFormatPr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39" customWidth="1"/>
    <col min="9" max="16" width="9" style="1" customWidth="1"/>
    <col min="17" max="16384" width="9.140625" style="1"/>
  </cols>
  <sheetData>
    <row r="2" spans="1:22" ht="15.75" x14ac:dyDescent="0.2">
      <c r="A2" s="38"/>
      <c r="B2" s="23" t="s">
        <v>187</v>
      </c>
      <c r="C2" s="31"/>
      <c r="D2" s="31"/>
      <c r="E2" s="31"/>
      <c r="F2" s="31"/>
      <c r="G2" s="31"/>
    </row>
    <row r="3" spans="1:22" ht="15.75" x14ac:dyDescent="0.2">
      <c r="A3" s="38"/>
      <c r="B3" s="57" t="s">
        <v>202</v>
      </c>
      <c r="C3" s="31"/>
      <c r="D3" s="31"/>
      <c r="E3" s="31"/>
      <c r="F3" s="31"/>
      <c r="G3" s="31"/>
    </row>
    <row r="5" spans="1:22" ht="15" x14ac:dyDescent="0.25">
      <c r="B5" s="35" t="s">
        <v>46</v>
      </c>
      <c r="C5" s="35" t="s">
        <v>94</v>
      </c>
      <c r="D5" s="47" t="s">
        <v>0</v>
      </c>
      <c r="E5" s="47" t="s">
        <v>1</v>
      </c>
      <c r="F5" s="47" t="s">
        <v>2</v>
      </c>
      <c r="G5" s="47" t="s">
        <v>3</v>
      </c>
      <c r="H5" s="47" t="s">
        <v>4</v>
      </c>
      <c r="I5" s="48" t="s">
        <v>5</v>
      </c>
      <c r="J5" s="47" t="s">
        <v>6</v>
      </c>
      <c r="K5" s="47" t="s">
        <v>7</v>
      </c>
      <c r="L5" s="47" t="s">
        <v>8</v>
      </c>
      <c r="M5" s="47" t="s">
        <v>9</v>
      </c>
      <c r="N5" s="47" t="s">
        <v>10</v>
      </c>
      <c r="O5" s="47" t="s">
        <v>11</v>
      </c>
      <c r="P5" s="47" t="s">
        <v>12</v>
      </c>
      <c r="Q5" s="47" t="s">
        <v>131</v>
      </c>
      <c r="R5" s="47" t="s">
        <v>132</v>
      </c>
      <c r="S5" s="47" t="s">
        <v>133</v>
      </c>
      <c r="T5" s="47" t="s">
        <v>172</v>
      </c>
      <c r="U5" s="47" t="s">
        <v>180</v>
      </c>
    </row>
    <row r="6" spans="1:22" x14ac:dyDescent="0.2">
      <c r="B6" s="34" t="s">
        <v>32</v>
      </c>
      <c r="C6" s="34" t="s">
        <v>89</v>
      </c>
      <c r="D6" s="53">
        <v>8.1545980817975785</v>
      </c>
      <c r="E6" s="53">
        <v>8.637920787724541</v>
      </c>
      <c r="F6" s="53">
        <v>8.4694613572840645</v>
      </c>
      <c r="G6" s="53">
        <v>8.4310539203342056</v>
      </c>
      <c r="H6" s="53">
        <v>8.6638302004332797</v>
      </c>
      <c r="I6" s="53">
        <v>8.693548153026784</v>
      </c>
      <c r="J6" s="53">
        <v>8.5139020920696868</v>
      </c>
      <c r="K6" s="53">
        <v>8.9496172399017553</v>
      </c>
      <c r="L6" s="53">
        <v>8.8850817239038253</v>
      </c>
      <c r="M6" s="53">
        <v>8.8529552334162123</v>
      </c>
      <c r="N6" s="53">
        <v>8.7471182925513311</v>
      </c>
      <c r="O6" s="53">
        <v>8.570638774500976</v>
      </c>
      <c r="P6" s="53">
        <v>8.5163890255398744</v>
      </c>
      <c r="Q6" s="53">
        <v>8.1643862132923193</v>
      </c>
      <c r="R6" s="53">
        <v>8.3835511589156688</v>
      </c>
      <c r="S6" s="53">
        <v>8.7175145466100137</v>
      </c>
      <c r="T6" s="53">
        <v>8.707866328210681</v>
      </c>
      <c r="U6" s="53">
        <v>8.1158169482687725</v>
      </c>
      <c r="V6" s="53"/>
    </row>
    <row r="7" spans="1:22" x14ac:dyDescent="0.2">
      <c r="B7" s="34" t="s">
        <v>35</v>
      </c>
      <c r="C7" s="34" t="s">
        <v>35</v>
      </c>
      <c r="D7" s="53">
        <v>5.9954506485068517</v>
      </c>
      <c r="E7" s="53">
        <v>6.2698702427218747</v>
      </c>
      <c r="F7" s="53">
        <v>6.3607853815999231</v>
      </c>
      <c r="G7" s="53">
        <v>5.8118850407391252</v>
      </c>
      <c r="H7" s="53">
        <v>6.2838572700929536</v>
      </c>
      <c r="I7" s="53">
        <v>6.5401921883821181</v>
      </c>
      <c r="J7" s="53">
        <v>6.6593848934517998</v>
      </c>
      <c r="K7" s="53">
        <v>6.9231741876394572</v>
      </c>
      <c r="L7" s="53">
        <v>7.1010919534622579</v>
      </c>
      <c r="M7" s="53">
        <v>7.474148365454413</v>
      </c>
      <c r="N7" s="53">
        <v>7.5877769685598251</v>
      </c>
      <c r="O7" s="53">
        <v>8.1737629524995992</v>
      </c>
      <c r="P7" s="53">
        <v>8.3099907661596095</v>
      </c>
      <c r="Q7" s="53">
        <v>8.1289559406753984</v>
      </c>
      <c r="R7" s="53">
        <v>8.5214569201905039</v>
      </c>
      <c r="S7" s="53">
        <v>8.7896705364208696</v>
      </c>
      <c r="T7" s="53">
        <v>9.8664515406879136</v>
      </c>
      <c r="U7" s="53">
        <v>8.7820942261174757</v>
      </c>
      <c r="V7" s="53"/>
    </row>
    <row r="8" spans="1:22" x14ac:dyDescent="0.2">
      <c r="B8" s="34" t="s">
        <v>31</v>
      </c>
      <c r="C8" s="34" t="s">
        <v>90</v>
      </c>
      <c r="D8" s="53">
        <v>7.086373363970174</v>
      </c>
      <c r="E8" s="53">
        <v>7.4988893021629472</v>
      </c>
      <c r="F8" s="53">
        <v>7.5729054890127818</v>
      </c>
      <c r="G8" s="53">
        <v>6.8602403436314132</v>
      </c>
      <c r="H8" s="53">
        <v>6.9825760163990438</v>
      </c>
      <c r="I8" s="53">
        <v>7.3376448886529513</v>
      </c>
      <c r="J8" s="53">
        <v>7.4121852226963272</v>
      </c>
      <c r="K8" s="53">
        <v>7.4518641839048421</v>
      </c>
      <c r="L8" s="53">
        <v>7.5547231241263191</v>
      </c>
      <c r="M8" s="53">
        <v>7.4742628832474631</v>
      </c>
      <c r="N8" s="53">
        <v>7.5852930392957623</v>
      </c>
      <c r="O8" s="53">
        <v>7.7784969622636124</v>
      </c>
      <c r="P8" s="53">
        <v>7.9406526354130893</v>
      </c>
      <c r="Q8" s="53">
        <v>7.8463989983012681</v>
      </c>
      <c r="R8" s="53">
        <v>8.18443307797952</v>
      </c>
      <c r="S8" s="53">
        <v>8.6126367409254705</v>
      </c>
      <c r="T8" s="53">
        <v>9.042570749172933</v>
      </c>
      <c r="U8" s="53">
        <v>8.5927463352570008</v>
      </c>
      <c r="V8" s="53"/>
    </row>
    <row r="9" spans="1:22" x14ac:dyDescent="0.2">
      <c r="B9" s="34" t="s">
        <v>30</v>
      </c>
      <c r="C9" s="34" t="s">
        <v>91</v>
      </c>
      <c r="D9" s="53">
        <v>5.0337969403770835</v>
      </c>
      <c r="E9" s="53">
        <v>5.0289222508362723</v>
      </c>
      <c r="F9" s="53">
        <v>5.2509082226983415</v>
      </c>
      <c r="G9" s="53">
        <v>5.1201049286665388</v>
      </c>
      <c r="H9" s="53">
        <v>5.3217123963106907</v>
      </c>
      <c r="I9" s="53">
        <v>5.3919112472175801</v>
      </c>
      <c r="J9" s="53">
        <v>5.3636815517415197</v>
      </c>
      <c r="K9" s="53">
        <v>5.4844267142840897</v>
      </c>
      <c r="L9" s="53">
        <v>5.6567048024961633</v>
      </c>
      <c r="M9" s="53">
        <v>5.7881119594096164</v>
      </c>
      <c r="N9" s="53">
        <v>5.9312182983509834</v>
      </c>
      <c r="O9" s="53">
        <v>6.0041329204688596</v>
      </c>
      <c r="P9" s="53">
        <v>6.1532580285554603</v>
      </c>
      <c r="Q9" s="53">
        <v>6.1858440734054785</v>
      </c>
      <c r="R9" s="53">
        <v>6.5051788367235233</v>
      </c>
      <c r="S9" s="53">
        <v>6.8278151193436853</v>
      </c>
      <c r="T9" s="53">
        <v>7.4127855548160628</v>
      </c>
      <c r="U9" s="53">
        <v>7.3490047919959842</v>
      </c>
      <c r="V9" s="53"/>
    </row>
    <row r="10" spans="1:22" x14ac:dyDescent="0.2">
      <c r="B10" s="34" t="s">
        <v>37</v>
      </c>
      <c r="C10" s="34" t="s">
        <v>92</v>
      </c>
      <c r="D10" s="53">
        <v>7.0356499937150963</v>
      </c>
      <c r="E10" s="53">
        <v>7.140325719662945</v>
      </c>
      <c r="F10" s="53">
        <v>7.2091866787379493</v>
      </c>
      <c r="G10" s="53">
        <v>6.2109449374155252</v>
      </c>
      <c r="H10" s="53">
        <v>6.545430498232399</v>
      </c>
      <c r="I10" s="53">
        <v>6.6878691005958064</v>
      </c>
      <c r="J10" s="53">
        <v>6.898019786448101</v>
      </c>
      <c r="K10" s="53">
        <v>6.8357648263497666</v>
      </c>
      <c r="L10" s="53">
        <v>6.804528978419909</v>
      </c>
      <c r="M10" s="53">
        <v>7.3240626384092069</v>
      </c>
      <c r="N10" s="53">
        <v>7.2746503292619398</v>
      </c>
      <c r="O10" s="53">
        <v>7.7230289285692502</v>
      </c>
      <c r="P10" s="53">
        <v>7.8359815422166861</v>
      </c>
      <c r="Q10" s="53">
        <v>7.4136041470579848</v>
      </c>
      <c r="R10" s="53">
        <v>7.4931357508759691</v>
      </c>
      <c r="S10" s="53">
        <v>8.0104713842462889</v>
      </c>
      <c r="T10" s="53">
        <v>8.0980911923268444</v>
      </c>
      <c r="U10" s="53">
        <v>7.4242944015094698</v>
      </c>
      <c r="V10" s="53"/>
    </row>
    <row r="11" spans="1:22" x14ac:dyDescent="0.2">
      <c r="B11" s="34" t="s">
        <v>161</v>
      </c>
      <c r="C11" s="34" t="s">
        <v>160</v>
      </c>
      <c r="D11" s="53"/>
      <c r="E11" s="53"/>
      <c r="F11" s="53"/>
      <c r="G11" s="53"/>
      <c r="H11" s="53"/>
      <c r="I11" s="53"/>
      <c r="J11" s="53"/>
      <c r="K11" s="53">
        <v>8.0388826516892848</v>
      </c>
      <c r="L11" s="53">
        <v>8.1286897605286139</v>
      </c>
      <c r="M11" s="53">
        <v>8.39517956611523</v>
      </c>
      <c r="N11" s="53">
        <v>8.7745084817318801</v>
      </c>
      <c r="O11" s="53">
        <v>8.8681398990281064</v>
      </c>
      <c r="P11" s="53">
        <v>9.0681897716725715</v>
      </c>
      <c r="Q11" s="53">
        <v>9.2426908250947548</v>
      </c>
      <c r="R11" s="53">
        <v>9.1848998794406658</v>
      </c>
      <c r="S11" s="53">
        <v>9.7196427637428737</v>
      </c>
      <c r="T11" s="53">
        <v>9.8985841945722246</v>
      </c>
      <c r="U11" s="53"/>
      <c r="V11" s="53"/>
    </row>
    <row r="12" spans="1:22" x14ac:dyDescent="0.2">
      <c r="B12" s="45" t="s">
        <v>36</v>
      </c>
      <c r="C12" s="45" t="s">
        <v>93</v>
      </c>
      <c r="D12" s="55">
        <v>7.2100753882300328</v>
      </c>
      <c r="E12" s="55">
        <v>7.2529227987438576</v>
      </c>
      <c r="F12" s="55">
        <v>7.0663804462655824</v>
      </c>
      <c r="G12" s="55">
        <v>5.8724900066685723</v>
      </c>
      <c r="H12" s="55">
        <v>5.8308240816441668</v>
      </c>
      <c r="I12" s="55">
        <v>6.0229658134751736</v>
      </c>
      <c r="J12" s="55">
        <v>5.8522254615848288</v>
      </c>
      <c r="K12" s="55">
        <v>6.0034692917690462</v>
      </c>
      <c r="L12" s="55">
        <v>6.7308974024638593</v>
      </c>
      <c r="M12" s="55">
        <v>6.8796030235368377</v>
      </c>
      <c r="N12" s="55">
        <v>6.8705533709629965</v>
      </c>
      <c r="O12" s="55">
        <v>7.0342784566954633</v>
      </c>
      <c r="P12" s="55">
        <v>7.3455102104705103</v>
      </c>
      <c r="Q12" s="55">
        <v>7.0206075992221848</v>
      </c>
      <c r="R12" s="55">
        <v>7.4727620570992528</v>
      </c>
      <c r="S12" s="55">
        <v>7.7734094441510031</v>
      </c>
      <c r="T12" s="55">
        <v>8.3629161886134593</v>
      </c>
      <c r="U12" s="55"/>
    </row>
    <row r="13" spans="1:22" x14ac:dyDescent="0.2">
      <c r="A13" s="38"/>
      <c r="C13" s="31"/>
      <c r="D13" s="31"/>
      <c r="E13" s="31"/>
      <c r="F13" s="31"/>
      <c r="G13" s="31"/>
    </row>
    <row r="14" spans="1:22" x14ac:dyDescent="0.2">
      <c r="A14" s="38"/>
      <c r="B14" s="20" t="s">
        <v>195</v>
      </c>
      <c r="C14" s="31"/>
      <c r="D14" s="31"/>
      <c r="E14" s="31"/>
      <c r="F14" s="31"/>
      <c r="G14" s="31"/>
    </row>
    <row r="15" spans="1:22" x14ac:dyDescent="0.2">
      <c r="A15" s="38"/>
      <c r="B15" s="20" t="s">
        <v>196</v>
      </c>
      <c r="C15" s="31"/>
      <c r="D15" s="31"/>
      <c r="E15" s="31"/>
      <c r="F15" s="31"/>
      <c r="G15" s="31"/>
    </row>
    <row r="16" spans="1:22" x14ac:dyDescent="0.2">
      <c r="A16" s="38"/>
      <c r="C16" s="31"/>
      <c r="D16" s="31"/>
      <c r="E16" s="31"/>
      <c r="F16" s="31"/>
      <c r="G16" s="31"/>
    </row>
    <row r="17" spans="2:2" x14ac:dyDescent="0.2">
      <c r="B17" s="20" t="s">
        <v>194</v>
      </c>
    </row>
    <row r="18" spans="2:2" x14ac:dyDescent="0.2">
      <c r="B18" s="20" t="s">
        <v>193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2024-01-26T15:01:50Z</dcterms:created>
  <dcterms:modified xsi:type="dcterms:W3CDTF">2024-01-26T15:01:58Z</dcterms:modified>
</cp:coreProperties>
</file>