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ervvn1\Ambiente\Ambiente\REPORT AMBIENTALE\REPORT 2023\Appendice statistica\"/>
    </mc:Choice>
  </mc:AlternateContent>
  <bookViews>
    <workbookView xWindow="0" yWindow="0" windowWidth="28800" windowHeight="12345" tabRatio="889"/>
  </bookViews>
  <sheets>
    <sheet name="indice" sheetId="3" r:id="rId1"/>
    <sheet name="a_1" sheetId="23" r:id="rId2"/>
    <sheet name="a_2" sheetId="1" r:id="rId3"/>
    <sheet name="a3" sheetId="32" r:id="rId4"/>
    <sheet name="a4" sheetId="2" r:id="rId5"/>
    <sheet name="a5" sheetId="34" r:id="rId6"/>
    <sheet name="a6" sheetId="36" r:id="rId7"/>
    <sheet name="a7" sheetId="5" r:id="rId8"/>
    <sheet name="a8" sheetId="25" r:id="rId9"/>
    <sheet name="a9" sheetId="8" r:id="rId10"/>
    <sheet name="a10" sheetId="10" r:id="rId11"/>
    <sheet name="a11" sheetId="24" r:id="rId12"/>
    <sheet name="a12" sheetId="28" r:id="rId13"/>
    <sheet name="a13" sheetId="29" r:id="rId14"/>
    <sheet name="a14" sheetId="37" r:id="rId15"/>
    <sheet name="a15" sheetId="12" r:id="rId16"/>
    <sheet name=" a16" sheetId="30" r:id="rId17"/>
    <sheet name="a17" sheetId="38" r:id="rId18"/>
  </sheets>
  <definedNames>
    <definedName name="_FilterDatabase" localSheetId="10" hidden="1">'a10'!#REF!</definedName>
    <definedName name="_FilterDatabase" localSheetId="11" hidden="1">'a11'!#REF!</definedName>
    <definedName name="_FilterDatabase" localSheetId="4" hidden="1">'a4'!#REF!</definedName>
    <definedName name="_FilterDatabase" localSheetId="6" hidden="1">'a6'!#REF!</definedName>
    <definedName name="_FilterDatabase" localSheetId="8" hidden="1">'a8'!#REF!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2" l="1"/>
  <c r="E13" i="12"/>
  <c r="D13" i="12"/>
  <c r="C13" i="12"/>
  <c r="B13" i="12"/>
  <c r="F8" i="24"/>
  <c r="E8" i="24"/>
  <c r="D8" i="24"/>
  <c r="C8" i="24"/>
  <c r="B8" i="24"/>
  <c r="F8" i="10"/>
  <c r="E8" i="10"/>
  <c r="D8" i="10"/>
  <c r="C8" i="10"/>
  <c r="B8" i="10"/>
  <c r="G33" i="8"/>
  <c r="F29" i="8"/>
  <c r="E29" i="8"/>
  <c r="D29" i="8"/>
  <c r="C29" i="8"/>
  <c r="B29" i="8"/>
  <c r="F28" i="8"/>
  <c r="E28" i="8"/>
  <c r="D28" i="8"/>
  <c r="C28" i="8"/>
  <c r="B28" i="8"/>
  <c r="F27" i="8"/>
  <c r="E27" i="8"/>
  <c r="D27" i="8"/>
  <c r="C27" i="8"/>
  <c r="B27" i="8"/>
  <c r="F26" i="8"/>
  <c r="E26" i="8"/>
  <c r="D26" i="8"/>
  <c r="C26" i="8"/>
  <c r="B26" i="8"/>
  <c r="F25" i="8"/>
  <c r="E25" i="8"/>
  <c r="D25" i="8"/>
  <c r="C25" i="8"/>
  <c r="B25" i="8"/>
  <c r="F24" i="8"/>
  <c r="E24" i="8"/>
  <c r="D24" i="8"/>
  <c r="C24" i="8"/>
  <c r="B24" i="8"/>
  <c r="F23" i="8"/>
  <c r="E23" i="8"/>
  <c r="D23" i="8"/>
  <c r="C23" i="8"/>
  <c r="B23" i="8"/>
  <c r="F21" i="8"/>
  <c r="E21" i="8"/>
  <c r="D21" i="8"/>
  <c r="C21" i="8"/>
  <c r="B21" i="8"/>
  <c r="F13" i="8"/>
  <c r="E13" i="8"/>
  <c r="D13" i="8"/>
  <c r="C13" i="8"/>
  <c r="B13" i="8"/>
  <c r="F10" i="25"/>
  <c r="E10" i="25"/>
  <c r="D10" i="25"/>
  <c r="C10" i="25"/>
  <c r="B10" i="25"/>
  <c r="F8" i="25"/>
  <c r="E8" i="25"/>
  <c r="D8" i="25"/>
  <c r="C8" i="25"/>
  <c r="B8" i="25"/>
  <c r="F29" i="5"/>
  <c r="E29" i="5"/>
  <c r="D29" i="5"/>
  <c r="C29" i="5"/>
  <c r="B29" i="5"/>
  <c r="F28" i="5"/>
  <c r="E28" i="5"/>
  <c r="D28" i="5"/>
  <c r="C28" i="5"/>
  <c r="B28" i="5"/>
  <c r="F27" i="5"/>
  <c r="E27" i="5"/>
  <c r="D27" i="5"/>
  <c r="C27" i="5"/>
  <c r="B27" i="5"/>
  <c r="F26" i="5"/>
  <c r="E26" i="5"/>
  <c r="D26" i="5"/>
  <c r="C26" i="5"/>
  <c r="B26" i="5"/>
  <c r="F25" i="5"/>
  <c r="E25" i="5"/>
  <c r="D25" i="5"/>
  <c r="C25" i="5"/>
  <c r="B25" i="5"/>
  <c r="F24" i="5"/>
  <c r="E24" i="5"/>
  <c r="D24" i="5"/>
  <c r="C24" i="5"/>
  <c r="B24" i="5"/>
  <c r="F23" i="5"/>
  <c r="E23" i="5"/>
  <c r="D23" i="5"/>
  <c r="C23" i="5"/>
  <c r="B23" i="5"/>
  <c r="F21" i="5"/>
  <c r="E21" i="5"/>
  <c r="D21" i="5"/>
  <c r="C21" i="5"/>
  <c r="B21" i="5"/>
  <c r="F13" i="5"/>
  <c r="E13" i="5"/>
  <c r="D13" i="5"/>
  <c r="C13" i="5"/>
  <c r="B13" i="5"/>
  <c r="F16" i="2"/>
  <c r="E16" i="2"/>
  <c r="D16" i="2"/>
  <c r="C16" i="2"/>
  <c r="B16" i="2"/>
  <c r="F13" i="2"/>
  <c r="E13" i="2"/>
  <c r="D13" i="2"/>
  <c r="C13" i="2"/>
  <c r="B13" i="2"/>
  <c r="E52" i="1"/>
  <c r="D52" i="1"/>
  <c r="C52" i="1"/>
  <c r="B52" i="1"/>
  <c r="E45" i="1"/>
  <c r="E53" i="1" s="1"/>
  <c r="D45" i="1"/>
  <c r="D53" i="1" s="1"/>
  <c r="C45" i="1"/>
  <c r="B45" i="1"/>
  <c r="E35" i="1"/>
  <c r="D35" i="1"/>
  <c r="C35" i="1"/>
  <c r="C53" i="1" s="1"/>
  <c r="B35" i="1"/>
  <c r="B53" i="1" s="1"/>
  <c r="E26" i="1"/>
  <c r="D26" i="1"/>
  <c r="C26" i="1"/>
  <c r="B26" i="1"/>
  <c r="E19" i="1"/>
  <c r="D19" i="1"/>
  <c r="C19" i="1"/>
  <c r="B19" i="1"/>
  <c r="E12" i="1"/>
  <c r="D12" i="1"/>
  <c r="C12" i="1"/>
  <c r="B12" i="1"/>
  <c r="F8" i="23"/>
  <c r="E8" i="23"/>
  <c r="D8" i="23"/>
  <c r="C8" i="23"/>
  <c r="B8" i="23"/>
  <c r="E55" i="1" l="1"/>
  <c r="E58" i="1" s="1"/>
  <c r="E56" i="1"/>
  <c r="E59" i="1" s="1"/>
  <c r="D56" i="1"/>
  <c r="D59" i="1" s="1"/>
  <c r="D55" i="1"/>
  <c r="D58" i="1" s="1"/>
  <c r="B56" i="1"/>
  <c r="B59" i="1" s="1"/>
  <c r="B55" i="1"/>
  <c r="B58" i="1" s="1"/>
  <c r="C56" i="1"/>
  <c r="C59" i="1" s="1"/>
  <c r="C55" i="1"/>
  <c r="C58" i="1" s="1"/>
</calcChain>
</file>

<file path=xl/sharedStrings.xml><?xml version="1.0" encoding="utf-8"?>
<sst xmlns="http://schemas.openxmlformats.org/spreadsheetml/2006/main" count="520" uniqueCount="242">
  <si>
    <t>VOCI</t>
  </si>
  <si>
    <t>Emissioni dirette: Scope 1</t>
  </si>
  <si>
    <t>Combustibili per riscaldamento</t>
  </si>
  <si>
    <t>Emissioni indirette: Scope 2 (market-based)</t>
  </si>
  <si>
    <t>Da energia importata</t>
  </si>
  <si>
    <t>Energia elettrica (1)</t>
  </si>
  <si>
    <t>Teleriscaldamento</t>
  </si>
  <si>
    <t>Emissioni indirette: Scope 2 (location-based)</t>
  </si>
  <si>
    <t>Energia elettrica (2)</t>
  </si>
  <si>
    <t>Emissioni indirette: Scope 3</t>
  </si>
  <si>
    <t>Da trasporti</t>
  </si>
  <si>
    <t>Viaggi di lavoro</t>
  </si>
  <si>
    <t>Carta per le pubblicazioni</t>
  </si>
  <si>
    <t>Tavola a1</t>
  </si>
  <si>
    <t>Totale</t>
  </si>
  <si>
    <t>Combustibili per autotrazione</t>
  </si>
  <si>
    <t>Gasolio per riscaldamento</t>
  </si>
  <si>
    <t>Metano per riscaldamento</t>
  </si>
  <si>
    <t>Gasolio per gruppi elettrogeni</t>
  </si>
  <si>
    <t>Energia elettrica</t>
  </si>
  <si>
    <t>(gigajoule)</t>
  </si>
  <si>
    <t>Consumo di energia</t>
  </si>
  <si>
    <t>Tavola a2</t>
  </si>
  <si>
    <t>a1</t>
  </si>
  <si>
    <t>a2</t>
  </si>
  <si>
    <t>Tavola a3</t>
  </si>
  <si>
    <t>Centro Donato Menichella</t>
  </si>
  <si>
    <t>Stabilimento di produzione delle banconote</t>
  </si>
  <si>
    <t>Palazzo Koch</t>
  </si>
  <si>
    <t>Largo Bastia</t>
  </si>
  <si>
    <t>a3</t>
  </si>
  <si>
    <t>Consumo di acqua per struttura</t>
  </si>
  <si>
    <t>Acqua potabile</t>
  </si>
  <si>
    <t>Tavola a4</t>
  </si>
  <si>
    <t>Tavola a5</t>
  </si>
  <si>
    <t>Tavola a6</t>
  </si>
  <si>
    <t>a4</t>
  </si>
  <si>
    <t>a5</t>
  </si>
  <si>
    <t>a6</t>
  </si>
  <si>
    <t>Totale energia elettrica</t>
  </si>
  <si>
    <t>Totale acqua potabile</t>
  </si>
  <si>
    <t>Totale acqua non potabile</t>
  </si>
  <si>
    <t>Totale acqua</t>
  </si>
  <si>
    <t>(tonnellate)</t>
  </si>
  <si>
    <t>Tavola a7</t>
  </si>
  <si>
    <t>Aereo</t>
  </si>
  <si>
    <t>Treno</t>
  </si>
  <si>
    <t>(unità)</t>
  </si>
  <si>
    <t>Tavola a9</t>
  </si>
  <si>
    <t>Tavola a8</t>
  </si>
  <si>
    <t>Tavola a10</t>
  </si>
  <si>
    <t>(metri cubi)</t>
  </si>
  <si>
    <t>Totale dipendenti</t>
  </si>
  <si>
    <t>Personale</t>
  </si>
  <si>
    <t>Combustibili per gruppi elettrogeni</t>
  </si>
  <si>
    <t>a7</t>
  </si>
  <si>
    <t>Da combustione fissa</t>
  </si>
  <si>
    <t>Da perdite di gas fluorurati a effetto serra</t>
  </si>
  <si>
    <t>Da combustione mobile (flotta auto)</t>
  </si>
  <si>
    <t>Arredi</t>
  </si>
  <si>
    <t>Apparecchiature informatiche</t>
  </si>
  <si>
    <t>Servizi di mensa</t>
  </si>
  <si>
    <t>Trasporto delle banconote</t>
  </si>
  <si>
    <t>Pernottamenti in strutture alberghiere per viaggi di lavoro</t>
  </si>
  <si>
    <t>Acqua</t>
  </si>
  <si>
    <t>Toner</t>
  </si>
  <si>
    <t>Rifiuti derivanti dal processo di produzione delle banconote</t>
  </si>
  <si>
    <t>Consumo di energia per metro quadro (GJ/m²)</t>
  </si>
  <si>
    <t>Consumo di acqua</t>
  </si>
  <si>
    <t>Acqua non potabile</t>
  </si>
  <si>
    <t>Totale energia termica e per autotrazione</t>
  </si>
  <si>
    <t>Totale energia</t>
  </si>
  <si>
    <t>Consumo di energia per struttura</t>
  </si>
  <si>
    <t>Riscaldamento condominiale</t>
  </si>
  <si>
    <t>Pernottamenti</t>
  </si>
  <si>
    <t>….</t>
  </si>
  <si>
    <r>
      <rPr>
        <i/>
        <sz val="8"/>
        <rFont val="Arial"/>
        <family val="2"/>
      </rPr>
      <t xml:space="preserve">di cui: </t>
    </r>
    <r>
      <rPr>
        <sz val="8"/>
        <rFont val="Arial"/>
        <family val="2"/>
      </rPr>
      <t>in Italia</t>
    </r>
  </si>
  <si>
    <t>Tavola a12</t>
  </si>
  <si>
    <t>Tavola a13</t>
  </si>
  <si>
    <t>Trasporto di carta e inchiostri per la produzione delle banconote</t>
  </si>
  <si>
    <t>Tavola a14</t>
  </si>
  <si>
    <t>(unità e chilogrammi)</t>
  </si>
  <si>
    <t>Da prodotti utilizzati dall’organizzazione</t>
  </si>
  <si>
    <t>Consumo di energia per addetto (GJ/addetto)</t>
  </si>
  <si>
    <t>Filiali (2)</t>
  </si>
  <si>
    <t>Restanti edifici di Roma</t>
  </si>
  <si>
    <t>Filiali (1)</t>
  </si>
  <si>
    <t>Consumo di acqua per addetto (m³/addetto)</t>
  </si>
  <si>
    <t xml:space="preserve">   Totale viaggi di lavoro</t>
  </si>
  <si>
    <t>Navetta aziendale</t>
  </si>
  <si>
    <t>Percentuale di carta riciclata sul totale</t>
  </si>
  <si>
    <t>Carta bianca</t>
  </si>
  <si>
    <t>(chilogrammi)</t>
  </si>
  <si>
    <t>Noleggio con conducente</t>
  </si>
  <si>
    <t>Auto privata</t>
  </si>
  <si>
    <t>Tavola a16</t>
  </si>
  <si>
    <t>Tavola a15</t>
  </si>
  <si>
    <t>..</t>
  </si>
  <si>
    <t>Scarti d'archivio</t>
  </si>
  <si>
    <t>Totale toner consumati per la stampa delle pubblicazioni (kg)</t>
  </si>
  <si>
    <r>
      <t xml:space="preserve">Energia elettrica </t>
    </r>
    <r>
      <rPr>
        <sz val="8"/>
        <rFont val="Arial"/>
        <family val="2"/>
      </rPr>
      <t>(1)</t>
    </r>
  </si>
  <si>
    <t>Emissioni di gas serra per addetto (market-based) (tCO2e/addetto)</t>
  </si>
  <si>
    <t>Emissioni di gas serra per addetto (location-based) (tCO2e/addetto)</t>
  </si>
  <si>
    <t>Tavola a11</t>
  </si>
  <si>
    <t>a8</t>
  </si>
  <si>
    <t>a9</t>
  </si>
  <si>
    <t>a10</t>
  </si>
  <si>
    <t>a11</t>
  </si>
  <si>
    <t>a12</t>
  </si>
  <si>
    <t>a13</t>
  </si>
  <si>
    <t>a14</t>
  </si>
  <si>
    <t>a15</t>
  </si>
  <si>
    <t>a16</t>
  </si>
  <si>
    <t>Consumo di carta per le pubblicazioni</t>
  </si>
  <si>
    <t>Arredi dismessi (2)</t>
  </si>
  <si>
    <t>Imballaggi di carta e cartone (2)</t>
  </si>
  <si>
    <t>Rifiuti prodotti nel processo di stampa delle pubblicazioni</t>
  </si>
  <si>
    <t>Trasporti di carta e inchiostri per la produzione delle banconote (km percorsi)</t>
  </si>
  <si>
    <t>Rifiuti del processo di produzione delle banconote (kg)</t>
  </si>
  <si>
    <t>Trasporti delle banconote verso e tra le Filiali della Banca d'Italia (litri di gasolio)</t>
  </si>
  <si>
    <t>Trasporti delle banconote da e verso altre banche centrali (n.voli)</t>
  </si>
  <si>
    <t>Spostamenti casa-lavoro del personale di Banca</t>
  </si>
  <si>
    <t>Lavoro da remoto del personale di Banca</t>
  </si>
  <si>
    <t>Spostamenti casa-lavoro del personale esterno</t>
  </si>
  <si>
    <t>Perdite di gas fluorurati a effetto serra</t>
  </si>
  <si>
    <t>R407C</t>
  </si>
  <si>
    <t>R410A</t>
  </si>
  <si>
    <t>R134A</t>
  </si>
  <si>
    <t>R32</t>
  </si>
  <si>
    <t>GAS FLUORURATO</t>
  </si>
  <si>
    <t>–</t>
  </si>
  <si>
    <t>a17</t>
  </si>
  <si>
    <t>Idroelettrica</t>
  </si>
  <si>
    <t>Eolica</t>
  </si>
  <si>
    <t>Solare</t>
  </si>
  <si>
    <t>Termica biomassa solida</t>
  </si>
  <si>
    <t>(valori percentuali)</t>
  </si>
  <si>
    <t>ORIGINE</t>
  </si>
  <si>
    <r>
      <t xml:space="preserve">Energia elettrica rinnovabile acquistata </t>
    </r>
    <r>
      <rPr>
        <sz val="8"/>
        <rFont val="Arial"/>
        <family val="2"/>
      </rPr>
      <t>(1)</t>
    </r>
  </si>
  <si>
    <t>Energia elettrica rinnovabile acquistata</t>
  </si>
  <si>
    <t>(1) Sono esclusi i rifiuti connessi al ciclo del contante. – (2) Sono inclusi solo i rifiuti prodotti negli edifici di Roma e Frascati.</t>
  </si>
  <si>
    <t>Banconote</t>
  </si>
  <si>
    <t>Portafoglio di obbligazioni societarie in euro</t>
  </si>
  <si>
    <t>Emissioni di gas serra</t>
  </si>
  <si>
    <t>Acquisti di carta per ufficio</t>
  </si>
  <si>
    <t xml:space="preserve">Produzione di rifiuti </t>
  </si>
  <si>
    <t>(tonnellate di anidride carbonica equivalente)</t>
  </si>
  <si>
    <t>Carta per ufficio</t>
  </si>
  <si>
    <r>
      <t>Produzione di rifiuti</t>
    </r>
    <r>
      <rPr>
        <sz val="8"/>
        <rFont val="Arial"/>
        <family val="2"/>
      </rPr>
      <t xml:space="preserve"> (1)</t>
    </r>
  </si>
  <si>
    <t>Attività correlate all'energia utilizzata (3)</t>
  </si>
  <si>
    <t>Rifiuti costituiti da banconote logore triturate (kg)</t>
  </si>
  <si>
    <t>Rifiuti costituiti da banconote logore triturate</t>
  </si>
  <si>
    <t>Da banconote</t>
  </si>
  <si>
    <t>(migliaia di chilometri e unità)</t>
  </si>
  <si>
    <t>Totale toner acquistati per ufficio (unità)</t>
  </si>
  <si>
    <r>
      <t xml:space="preserve">Totale </t>
    </r>
    <r>
      <rPr>
        <sz val="8"/>
        <color theme="1"/>
        <rFont val="Arial"/>
        <family val="2"/>
      </rPr>
      <t>(A)</t>
    </r>
  </si>
  <si>
    <r>
      <t>Totale</t>
    </r>
    <r>
      <rPr>
        <sz val="8"/>
        <color theme="1"/>
        <rFont val="Arial"/>
        <family val="2"/>
      </rPr>
      <t xml:space="preserve"> (B1)</t>
    </r>
  </si>
  <si>
    <r>
      <t>Totale</t>
    </r>
    <r>
      <rPr>
        <sz val="8"/>
        <color theme="1"/>
        <rFont val="Arial"/>
        <family val="2"/>
      </rPr>
      <t xml:space="preserve"> (B2)</t>
    </r>
  </si>
  <si>
    <r>
      <t>Totale</t>
    </r>
    <r>
      <rPr>
        <sz val="8"/>
        <color theme="1"/>
        <rFont val="Arial"/>
        <family val="2"/>
      </rPr>
      <t xml:space="preserve"> (C1)</t>
    </r>
  </si>
  <si>
    <r>
      <t>Totale</t>
    </r>
    <r>
      <rPr>
        <sz val="8"/>
        <color theme="1"/>
        <rFont val="Arial"/>
        <family val="2"/>
      </rPr>
      <t xml:space="preserve"> (C2)</t>
    </r>
  </si>
  <si>
    <r>
      <t>Totale</t>
    </r>
    <r>
      <rPr>
        <sz val="8"/>
        <color theme="1"/>
        <rFont val="Arial"/>
        <family val="2"/>
      </rPr>
      <t xml:space="preserve"> (C3)</t>
    </r>
  </si>
  <si>
    <r>
      <t>Totale (C)</t>
    </r>
    <r>
      <rPr>
        <sz val="8"/>
        <color theme="1"/>
        <rFont val="Arial"/>
        <family val="2"/>
      </rPr>
      <t>=(C1)+(C2)+(C3)</t>
    </r>
  </si>
  <si>
    <r>
      <t xml:space="preserve">Totale emissioni (market-based) </t>
    </r>
    <r>
      <rPr>
        <sz val="8"/>
        <color theme="1"/>
        <rFont val="Arial"/>
        <family val="2"/>
      </rPr>
      <t>(A)+(B1)+(C)</t>
    </r>
  </si>
  <si>
    <r>
      <t xml:space="preserve">Totale emissioni (location-based) </t>
    </r>
    <r>
      <rPr>
        <sz val="8"/>
        <color theme="1"/>
        <rFont val="Arial"/>
        <family val="2"/>
      </rPr>
      <t>(A)+(B2)+(C)</t>
    </r>
  </si>
  <si>
    <r>
      <t>Emissioni di ossidi di azoto (NO</t>
    </r>
    <r>
      <rPr>
        <b/>
        <sz val="6"/>
        <rFont val="Arial"/>
        <family val="2"/>
      </rPr>
      <t>x</t>
    </r>
    <r>
      <rPr>
        <b/>
        <sz val="8"/>
        <rFont val="Arial"/>
        <family val="2"/>
      </rPr>
      <t>) e diossido di zolfo (SO</t>
    </r>
    <r>
      <rPr>
        <b/>
        <sz val="6"/>
        <rFont val="Arial"/>
        <family val="2"/>
      </rPr>
      <t>2</t>
    </r>
    <r>
      <rPr>
        <b/>
        <sz val="8"/>
        <rFont val="Arial"/>
        <family val="2"/>
      </rPr>
      <t>) da uso di combustibili fossili</t>
    </r>
  </si>
  <si>
    <t>Emissioni di ossidi di azoto (NOx) e diossido di zolfo (SO2) da uso di combustibili fossili</t>
  </si>
  <si>
    <t>Carta e inchiostri per la produzione di banconote</t>
  </si>
  <si>
    <r>
      <t>Ossidi di azoto (NO</t>
    </r>
    <r>
      <rPr>
        <sz val="6"/>
        <color theme="1"/>
        <rFont val="Arial"/>
        <family val="2"/>
      </rPr>
      <t>x</t>
    </r>
    <r>
      <rPr>
        <sz val="8"/>
        <color theme="1"/>
        <rFont val="Arial"/>
        <family val="2"/>
      </rPr>
      <t>)</t>
    </r>
  </si>
  <si>
    <r>
      <t>Diossido di zolfo (SO</t>
    </r>
    <r>
      <rPr>
        <sz val="6"/>
        <color theme="1"/>
        <rFont val="Arial"/>
        <family val="2"/>
      </rPr>
      <t>2</t>
    </r>
    <r>
      <rPr>
        <sz val="8"/>
        <color theme="1"/>
        <rFont val="Arial"/>
        <family val="2"/>
      </rPr>
      <t>)</t>
    </r>
  </si>
  <si>
    <r>
      <t xml:space="preserve">Cfr., nelle </t>
    </r>
    <r>
      <rPr>
        <i/>
        <sz val="8"/>
        <color theme="1"/>
        <rFont val="Arial"/>
        <family val="2"/>
      </rPr>
      <t>Note metodologiche,</t>
    </r>
    <r>
      <rPr>
        <sz val="8"/>
        <color theme="1"/>
        <rFont val="Arial"/>
        <family val="2"/>
      </rPr>
      <t xml:space="preserve"> la voce: </t>
    </r>
    <r>
      <rPr>
        <i/>
        <sz val="8"/>
        <color theme="1"/>
        <rFont val="Arial"/>
        <family val="2"/>
      </rPr>
      <t>Emissioni di altre sostanze inquinanti.</t>
    </r>
  </si>
  <si>
    <t>Banconote in euro prodotte (milioni di pezzi)</t>
  </si>
  <si>
    <t>(indicatori di impronta ambientale)</t>
  </si>
  <si>
    <t>Investimenti sostenibili</t>
  </si>
  <si>
    <t>Carta bianca con marchio ecologico Ecolabel UE</t>
  </si>
  <si>
    <t>Carta riciclata con marchio ecologico Ecolabel UE</t>
  </si>
  <si>
    <t>Carta bianca con marchi ecologici Ecolabel UE, FSC, PEFC</t>
  </si>
  <si>
    <t>Addetti</t>
  </si>
  <si>
    <t>Personale distaccato presso altre organizzazioni (2)</t>
  </si>
  <si>
    <t>(1) Dati riferiti al 31 dicembre di ciascun anno. – (2) Addetti alle Delegazioni estere, addetti finanziari, personale distaccato o in aspettativa presso la Banca centrale europea e altri organismi nazionali e internazionali.</t>
  </si>
  <si>
    <t>Tav.</t>
  </si>
  <si>
    <t>"</t>
  </si>
  <si>
    <t>Fonte: elaborazioni su dati Gestore dei servizi energetici - GSE S.p.A.
(1) Le percentuali sono ricavate dai certificati di Garanzia di origine.</t>
  </si>
  <si>
    <r>
      <t xml:space="preserve">Cfr., nelle </t>
    </r>
    <r>
      <rPr>
        <i/>
        <sz val="8"/>
        <rFont val="Arial"/>
        <family val="2"/>
      </rPr>
      <t xml:space="preserve">Note metodologiche, </t>
    </r>
    <r>
      <rPr>
        <sz val="8"/>
        <rFont val="Arial"/>
        <family val="2"/>
      </rPr>
      <t xml:space="preserve">la voce: </t>
    </r>
    <r>
      <rPr>
        <i/>
        <sz val="8"/>
        <rFont val="Arial"/>
        <family val="2"/>
      </rPr>
      <t>Emissioni di gas serra,</t>
    </r>
    <r>
      <rPr>
        <sz val="8"/>
        <rFont val="Arial"/>
        <family val="2"/>
      </rPr>
      <t xml:space="preserve"> sottovoce: </t>
    </r>
    <r>
      <rPr>
        <i/>
        <sz val="8"/>
        <rFont val="Arial"/>
        <family val="2"/>
      </rPr>
      <t>Emissioni indirette di gas serra connesse con il ciclo di vita delle banconote.</t>
    </r>
  </si>
  <si>
    <r>
      <t xml:space="preserve">Cfr., nelle </t>
    </r>
    <r>
      <rPr>
        <i/>
        <sz val="8"/>
        <rFont val="Arial"/>
        <family val="2"/>
      </rPr>
      <t>Note metodologiche,</t>
    </r>
    <r>
      <rPr>
        <sz val="8"/>
        <rFont val="Arial"/>
        <family val="2"/>
      </rPr>
      <t xml:space="preserve"> la voce: </t>
    </r>
    <r>
      <rPr>
        <i/>
        <sz val="8"/>
        <rFont val="Arial"/>
        <family val="2"/>
      </rPr>
      <t>Consumi di combustibili, energia elettrica, acqua, carta e toner.</t>
    </r>
  </si>
  <si>
    <r>
      <t xml:space="preserve">Cfr., nelle </t>
    </r>
    <r>
      <rPr>
        <i/>
        <sz val="8"/>
        <rFont val="Arial"/>
        <family val="2"/>
      </rPr>
      <t>Note metodologiche,</t>
    </r>
    <r>
      <rPr>
        <sz val="8"/>
        <rFont val="Arial"/>
        <family val="2"/>
      </rPr>
      <t xml:space="preserve"> la voce:</t>
    </r>
    <r>
      <rPr>
        <i/>
        <sz val="8"/>
        <rFont val="Arial"/>
        <family val="2"/>
      </rPr>
      <t xml:space="preserve"> Consumi di combustibili, energia elettrica, acqua, carta e toner.</t>
    </r>
    <r>
      <rPr>
        <sz val="8"/>
        <rFont val="Arial"/>
        <family val="2"/>
      </rPr>
      <t xml:space="preserve">
(1) Sono escluse le Filiali di Roma Sede e di Roma CDM; sono inclusi i consumi delle 3 delegazioni all'estero. – (2) Include l'acqua di raffreddamento degli impianti e l'acqua per l'irrigazione delle aree verdi.</t>
    </r>
  </si>
  <si>
    <r>
      <t xml:space="preserve">Cfr., nelle </t>
    </r>
    <r>
      <rPr>
        <i/>
        <sz val="8"/>
        <rFont val="Arial"/>
        <family val="2"/>
      </rPr>
      <t>Note metodologiche,</t>
    </r>
    <r>
      <rPr>
        <sz val="8"/>
        <rFont val="Arial"/>
        <family val="2"/>
      </rPr>
      <t xml:space="preserve"> la voce: </t>
    </r>
    <r>
      <rPr>
        <i/>
        <sz val="8"/>
        <rFont val="Arial"/>
        <family val="2"/>
      </rPr>
      <t>Consumi di combustibili, energia elettrica, acqua, carta e toner.</t>
    </r>
    <r>
      <rPr>
        <sz val="8"/>
        <rFont val="Arial"/>
        <family val="2"/>
      </rPr>
      <t xml:space="preserve">
(1) Include l'energia prodotta dai gruppi elettrogeni. – (2) Sono escluse le Filiali di Roma Sede e di Roma CDM; sono inclusi i consumi delle 3 delegazioni all'estero. – (3) Include i consumi di gas metano, teleriscaldamento, gasolio per riscaldamento e quelli per autotrazione.</t>
    </r>
  </si>
  <si>
    <r>
      <rPr>
        <i/>
        <sz val="8"/>
        <rFont val="Arial"/>
        <family val="2"/>
      </rPr>
      <t>di cui:</t>
    </r>
    <r>
      <rPr>
        <sz val="8"/>
        <rFont val="Arial"/>
        <family val="2"/>
      </rPr>
      <t xml:space="preserve"> autoprodotta (1)</t>
    </r>
  </si>
  <si>
    <r>
      <t xml:space="preserve">Cfr., nelle </t>
    </r>
    <r>
      <rPr>
        <i/>
        <sz val="8"/>
        <rFont val="Arial"/>
        <family val="2"/>
      </rPr>
      <t>Note metodologiche,</t>
    </r>
    <r>
      <rPr>
        <sz val="8"/>
        <rFont val="Arial"/>
        <family val="2"/>
      </rPr>
      <t xml:space="preserve"> la voce: </t>
    </r>
    <r>
      <rPr>
        <i/>
        <sz val="8"/>
        <rFont val="Arial"/>
        <family val="2"/>
      </rPr>
      <t>Consumi di combustibili, energia elettrica, acqua, carta e toner.</t>
    </r>
    <r>
      <rPr>
        <sz val="8"/>
        <rFont val="Arial"/>
        <family val="2"/>
      </rPr>
      <t xml:space="preserve">
(1) Attraverso impianti fotovoltaici.</t>
    </r>
  </si>
  <si>
    <r>
      <t xml:space="preserve">Cfr., nelle </t>
    </r>
    <r>
      <rPr>
        <i/>
        <sz val="8"/>
        <rFont val="Arial"/>
        <family val="2"/>
      </rPr>
      <t>Note metodologiche,</t>
    </r>
    <r>
      <rPr>
        <sz val="8"/>
        <rFont val="Arial"/>
        <family val="2"/>
      </rPr>
      <t xml:space="preserve"> la voce: </t>
    </r>
    <r>
      <rPr>
        <i/>
        <sz val="8"/>
        <rFont val="Arial"/>
        <family val="2"/>
      </rPr>
      <t xml:space="preserve">Emissioni di gas serra </t>
    </r>
    <r>
      <rPr>
        <sz val="8"/>
        <rFont val="Arial"/>
        <family val="2"/>
      </rPr>
      <t xml:space="preserve">e le relative sottovoci.
(1) La metodologia </t>
    </r>
    <r>
      <rPr>
        <i/>
        <sz val="8"/>
        <rFont val="Arial"/>
        <family val="2"/>
      </rPr>
      <t>market-based</t>
    </r>
    <r>
      <rPr>
        <sz val="8"/>
        <rFont val="Arial"/>
        <family val="2"/>
      </rPr>
      <t xml:space="preserve"> richiede di calcolare le emissioni utilizzando i fattori relativi alle fonti da cui proviene l’energia acquistata, in linea con quanto previsto nel contratto di fornitura. La Banca d’Italia acquista dal 2013 esclusivamente energia elettrica da fonti rinnovabili; di conseguenza le emissioni relative all’energia elettrica acquistata sono pari a zero. – (2) La metodologia </t>
    </r>
    <r>
      <rPr>
        <i/>
        <sz val="8"/>
        <rFont val="Arial"/>
        <family val="2"/>
      </rPr>
      <t>location-based</t>
    </r>
    <r>
      <rPr>
        <sz val="8"/>
        <rFont val="Arial"/>
        <family val="2"/>
      </rPr>
      <t xml:space="preserve"> richiede di calcolare le emissioni di gas serra applicando il fattore di emissione medio del paese nel quale si acquista l’energia. – (3) Attività connesse al consumo di energia al di fuori dell'organizzazione rilevanti per le attività della Banca, riferite a: gas metano, gasolio, benzina, energia elettrica acquistata e autoprodotta, energia da teleriscaldamento.</t>
    </r>
  </si>
  <si>
    <r>
      <t xml:space="preserve">Personale </t>
    </r>
    <r>
      <rPr>
        <sz val="8"/>
        <rFont val="Arial"/>
        <family val="2"/>
      </rPr>
      <t>(1)</t>
    </r>
  </si>
  <si>
    <t>I valori percentuali riportati nelle tavole sono stati calcolati su dati non arrotondati; inoltre sono stati utilizzati i seguenti segni convenzionali:</t>
  </si>
  <si>
    <t>Carta e inchiostri acquistati per la produzione delle banconote (kg)</t>
  </si>
  <si>
    <r>
      <t xml:space="preserve">Energia termica e per autotrazione </t>
    </r>
    <r>
      <rPr>
        <sz val="8"/>
        <color theme="1"/>
        <rFont val="Arial"/>
        <family val="2"/>
      </rPr>
      <t>(3)</t>
    </r>
  </si>
  <si>
    <r>
      <t>Acqua non potabile</t>
    </r>
    <r>
      <rPr>
        <sz val="8"/>
        <color theme="1"/>
        <rFont val="Arial"/>
        <family val="2"/>
      </rPr>
      <t xml:space="preserve"> (2)</t>
    </r>
  </si>
  <si>
    <t>–   il fenomeno non esiste;</t>
  </si>
  <si>
    <t>....   il fenomeno esiste, ma i dati non si conoscono;</t>
  </si>
  <si>
    <t>..   i dati non raggiungono la cifra significativa dell’ordine minimo considerato.</t>
  </si>
  <si>
    <t>Taxi</t>
  </si>
  <si>
    <t>Nave</t>
  </si>
  <si>
    <t>Portafoglio azionario euro</t>
  </si>
  <si>
    <t>Portafoglio titoli governativi in euro</t>
  </si>
  <si>
    <r>
      <t>Investimenti sostenibili</t>
    </r>
    <r>
      <rPr>
        <sz val="8"/>
        <rFont val="Arial"/>
        <family val="2"/>
      </rPr>
      <t xml:space="preserve"> (1)</t>
    </r>
  </si>
  <si>
    <t xml:space="preserve">   Intensità carbonica media ponderata (2)</t>
  </si>
  <si>
    <t xml:space="preserve">   Intensità di energia media ponderata (3)</t>
  </si>
  <si>
    <t xml:space="preserve">   Intensità carbonica media ponderata (4)</t>
  </si>
  <si>
    <t xml:space="preserve">   Intensità di energia media ponderata (5)</t>
  </si>
  <si>
    <r>
      <t xml:space="preserve">Cfr., nelle </t>
    </r>
    <r>
      <rPr>
        <i/>
        <sz val="8"/>
        <rFont val="Arial"/>
        <family val="2"/>
      </rPr>
      <t>Note metodologiche,</t>
    </r>
    <r>
      <rPr>
        <sz val="8"/>
        <rFont val="Arial"/>
        <family val="2"/>
      </rPr>
      <t xml:space="preserve"> la voce: </t>
    </r>
    <r>
      <rPr>
        <i/>
        <sz val="8"/>
        <rFont val="Arial"/>
        <family val="2"/>
      </rPr>
      <t>Valutazione dell'incertezza nel calcolo delle emissioni di gas serra.</t>
    </r>
  </si>
  <si>
    <t>Via terra</t>
  </si>
  <si>
    <t>Aereo (con RFI)</t>
  </si>
  <si>
    <t>Rifiuti</t>
  </si>
  <si>
    <t>Acquisto</t>
  </si>
  <si>
    <t>Consumo</t>
  </si>
  <si>
    <t>Altri rifiuti cartacei</t>
  </si>
  <si>
    <t>Carta per ufficio - consumo</t>
  </si>
  <si>
    <t>Energia acquistata</t>
  </si>
  <si>
    <t>Gasolio per autotrazione</t>
  </si>
  <si>
    <t>Benzina per autotrazione</t>
  </si>
  <si>
    <t>Energia autoprodotta</t>
  </si>
  <si>
    <t>Attività correlate all'energia utilizzata</t>
  </si>
  <si>
    <t>Navette aziendali</t>
  </si>
  <si>
    <t>Auto a noleggio con conducente</t>
  </si>
  <si>
    <t>Scope 3</t>
  </si>
  <si>
    <t>Energia elettrica (location-based)</t>
  </si>
  <si>
    <t>Scope 2</t>
  </si>
  <si>
    <t>Benzina per autotrazione (flotta auto)</t>
  </si>
  <si>
    <t>Gasolio per autotrazione (flotta auto)</t>
  </si>
  <si>
    <t>Scope 1</t>
  </si>
  <si>
    <t>Incertezza
composta</t>
  </si>
  <si>
    <t>Incertezza
dei fattori di emissione</t>
  </si>
  <si>
    <t>Incertezza
dei dati di attività</t>
  </si>
  <si>
    <t>Valutazione dell'incertezza nel calcolo delle emissioni di gas serra</t>
  </si>
  <si>
    <t>Tavola a17</t>
  </si>
  <si>
    <r>
      <t xml:space="preserve">Fonte: elaborazioni su dati ISS per l'intensità carbonica media ponderata e Refinitiv per l'intensità di energia media ponderata; cfr., nelle </t>
    </r>
    <r>
      <rPr>
        <i/>
        <sz val="8"/>
        <rFont val="Arial"/>
        <family val="2"/>
      </rPr>
      <t>Note metodologiche,</t>
    </r>
    <r>
      <rPr>
        <sz val="8"/>
        <rFont val="Arial"/>
        <family val="2"/>
      </rPr>
      <t xml:space="preserve"> la voce: </t>
    </r>
    <r>
      <rPr>
        <i/>
        <sz val="8"/>
        <rFont val="Arial"/>
        <family val="2"/>
      </rPr>
      <t xml:space="preserve">Indicatori ambientali degli investimenti.
</t>
    </r>
    <r>
      <rPr>
        <sz val="8"/>
        <rFont val="Arial"/>
        <family val="2"/>
      </rPr>
      <t xml:space="preserve">(1) I valori dell’intensità carbonica media ponderata riportati non sono direttamente confrontabili con quelli indicati nel </t>
    </r>
    <r>
      <rPr>
        <i/>
        <sz val="8"/>
        <rFont val="Arial"/>
        <family val="2"/>
      </rPr>
      <t>Rapporto ambientale 2022</t>
    </r>
    <r>
      <rPr>
        <sz val="8"/>
        <rFont val="Arial"/>
        <family val="2"/>
      </rPr>
      <t xml:space="preserve"> in quanto nell’Eurosistema è stato concordato l’utilizzo di una diversa fonte di dati e di una differente metodologia di calcolo. – (2)</t>
    </r>
    <r>
      <rPr>
        <sz val="8"/>
        <color theme="1"/>
        <rFont val="Arial"/>
        <family val="2"/>
      </rPr>
      <t xml:space="preserve"> Tonnellate equivalenti di CO2 per milione di euro di fatturato. – (3) Gigajoule di energia per milione di euro di fatturato. – (4) Tonnellate equivalenti di CO2 per milione di euro di PIL a parità di potere d'acquisto (PIL PPP) – (5) Megajoule di energia per euro di PIL PPP.</t>
    </r>
  </si>
  <si>
    <t xml:space="preserve">Metano per riscaldamento </t>
  </si>
  <si>
    <t xml:space="preserve"> </t>
  </si>
  <si>
    <t>bassa</t>
  </si>
  <si>
    <t>molto bassa</t>
  </si>
  <si>
    <t>alta</t>
  </si>
  <si>
    <t>media</t>
  </si>
  <si>
    <t>(1) I dati relativi al 2019 potrebbero essere sottostimati per effetto dello sfasamento temporale con il quale sono stati raccolti.</t>
  </si>
  <si>
    <t>2019 (1)</t>
  </si>
  <si>
    <t xml:space="preserve">La presente sezione raccoglie 17 tavole statistiche che contengono indicatori quantitativi di dettaglio sugli impatti ambientali della Banca d’Italia: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</si>
</sst>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0.0"/>
    <numFmt numFmtId="165" formatCode="#,##0.0"/>
    <numFmt numFmtId="166" formatCode="_-* #,##0_-;\-* #,##0_-;_-* &quot;-&quot;??_-;_-@_-"/>
    <numFmt numFmtId="167" formatCode="0.000000"/>
  </numFmts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color rgb="FF00577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b/>
      <sz val="6"/>
      <name val="Arial"/>
      <family val="2"/>
    </font>
    <font>
      <i/>
      <sz val="8"/>
      <color theme="1"/>
      <name val="Arial"/>
      <family val="2"/>
    </font>
    <font>
      <sz val="6"/>
      <color theme="1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8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0EAF2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rgb="FF005778"/>
      </bottom>
      <diagonal/>
    </border>
    <border>
      <left/>
      <right/>
      <top style="medium">
        <color rgb="FF005778"/>
      </top>
      <bottom/>
      <diagonal/>
    </border>
    <border>
      <left/>
      <right/>
      <top style="thin">
        <color rgb="FF005778"/>
      </top>
      <bottom style="thin">
        <color rgb="FF005778"/>
      </bottom>
      <diagonal/>
    </border>
    <border>
      <left/>
      <right/>
      <top/>
      <bottom style="thin">
        <color rgb="FF005778"/>
      </bottom>
      <diagonal/>
    </border>
  </borders>
  <cellStyleXfs count="5">
    <xf numFmtId="0" fontId="0" fillId="0" borderId="0"/>
    <xf numFmtId="0" fontId="1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134">
    <xf numFmtId="0" fontId="0" fillId="0" borderId="0" xfId="0"/>
    <xf numFmtId="0" fontId="3" fillId="0" borderId="0" xfId="1" applyFont="1" applyFill="1" applyBorder="1" applyAlignment="1">
      <alignment vertical="center"/>
    </xf>
    <xf numFmtId="0" fontId="3" fillId="0" borderId="3" xfId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center" vertical="center" wrapText="1"/>
    </xf>
    <xf numFmtId="0" fontId="0" fillId="0" borderId="0" xfId="0" applyFill="1" applyAlignment="1"/>
    <xf numFmtId="0" fontId="0" fillId="0" borderId="0" xfId="0" applyFill="1" applyAlignment="1">
      <alignment horizontal="left"/>
    </xf>
    <xf numFmtId="0" fontId="3" fillId="0" borderId="0" xfId="1" applyFont="1" applyFill="1" applyBorder="1" applyAlignment="1"/>
    <xf numFmtId="0" fontId="0" fillId="0" borderId="0" xfId="0" applyFill="1"/>
    <xf numFmtId="0" fontId="3" fillId="2" borderId="0" xfId="1" applyFont="1" applyFill="1" applyBorder="1" applyAlignment="1">
      <alignment vertical="center"/>
    </xf>
    <xf numFmtId="0" fontId="4" fillId="0" borderId="0" xfId="1" applyFont="1" applyFill="1" applyBorder="1" applyAlignment="1">
      <alignment horizontal="left" vertical="center" indent="1"/>
    </xf>
    <xf numFmtId="0" fontId="3" fillId="0" borderId="0" xfId="1" applyFont="1" applyFill="1" applyBorder="1" applyAlignment="1">
      <alignment horizontal="left" vertical="center" indent="1"/>
    </xf>
    <xf numFmtId="0" fontId="4" fillId="0" borderId="0" xfId="1" applyFont="1" applyFill="1" applyBorder="1" applyAlignment="1">
      <alignment vertical="center"/>
    </xf>
    <xf numFmtId="0" fontId="4" fillId="2" borderId="0" xfId="1" applyFont="1" applyFill="1" applyBorder="1" applyAlignment="1">
      <alignment horizontal="left" vertical="center" indent="1"/>
    </xf>
    <xf numFmtId="0" fontId="3" fillId="0" borderId="0" xfId="1" applyFont="1" applyFill="1" applyBorder="1" applyAlignment="1">
      <alignment horizontal="left" vertical="center"/>
    </xf>
    <xf numFmtId="0" fontId="4" fillId="0" borderId="0" xfId="1" applyFont="1" applyFill="1" applyBorder="1" applyAlignment="1"/>
    <xf numFmtId="0" fontId="5" fillId="0" borderId="1" xfId="1" applyFont="1" applyFill="1" applyBorder="1" applyAlignment="1">
      <alignment vertical="center" wrapText="1"/>
    </xf>
    <xf numFmtId="164" fontId="3" fillId="0" borderId="0" xfId="1" applyNumberFormat="1" applyFont="1" applyFill="1" applyBorder="1" applyAlignment="1">
      <alignment vertical="center"/>
    </xf>
    <xf numFmtId="164" fontId="4" fillId="0" borderId="0" xfId="1" applyNumberFormat="1" applyFont="1" applyFill="1" applyBorder="1" applyAlignment="1">
      <alignment vertical="center"/>
    </xf>
    <xf numFmtId="0" fontId="3" fillId="2" borderId="0" xfId="1" applyFont="1" applyFill="1" applyBorder="1" applyAlignment="1">
      <alignment horizontal="left" vertical="center" wrapText="1"/>
    </xf>
    <xf numFmtId="3" fontId="3" fillId="0" borderId="0" xfId="1" applyNumberFormat="1" applyFont="1" applyFill="1" applyBorder="1" applyAlignment="1">
      <alignment horizontal="right"/>
    </xf>
    <xf numFmtId="0" fontId="3" fillId="2" borderId="0" xfId="1" applyFont="1" applyFill="1" applyBorder="1" applyAlignment="1">
      <alignment horizontal="left" vertical="center"/>
    </xf>
    <xf numFmtId="3" fontId="3" fillId="0" borderId="0" xfId="1" applyNumberFormat="1" applyFont="1" applyFill="1" applyBorder="1" applyAlignment="1">
      <alignment vertical="center"/>
    </xf>
    <xf numFmtId="0" fontId="3" fillId="0" borderId="0" xfId="1" applyFont="1" applyFill="1" applyBorder="1" applyAlignment="1">
      <alignment horizontal="left" vertical="center" wrapText="1"/>
    </xf>
    <xf numFmtId="0" fontId="4" fillId="2" borderId="0" xfId="1" applyFont="1" applyFill="1" applyBorder="1" applyAlignment="1">
      <alignment horizontal="left" vertical="center" wrapText="1" indent="1"/>
    </xf>
    <xf numFmtId="3" fontId="3" fillId="0" borderId="0" xfId="1" applyNumberFormat="1" applyFont="1" applyFill="1" applyBorder="1" applyAlignment="1">
      <alignment vertical="center" wrapText="1"/>
    </xf>
    <xf numFmtId="0" fontId="4" fillId="0" borderId="0" xfId="1" applyFont="1" applyFill="1" applyBorder="1" applyAlignment="1">
      <alignment wrapText="1"/>
    </xf>
    <xf numFmtId="0" fontId="5" fillId="0" borderId="0" xfId="1" applyFont="1" applyFill="1" applyBorder="1" applyAlignment="1">
      <alignment vertical="top" wrapText="1"/>
    </xf>
    <xf numFmtId="0" fontId="0" fillId="0" borderId="0" xfId="0" applyFill="1" applyBorder="1" applyAlignment="1"/>
    <xf numFmtId="0" fontId="0" fillId="0" borderId="0" xfId="0" applyFill="1" applyBorder="1" applyAlignment="1">
      <alignment horizontal="left"/>
    </xf>
    <xf numFmtId="0" fontId="0" fillId="0" borderId="0" xfId="0" applyFill="1" applyBorder="1"/>
    <xf numFmtId="0" fontId="4" fillId="0" borderId="0" xfId="1" applyFont="1" applyFill="1" applyBorder="1" applyAlignment="1">
      <alignment horizontal="left" vertical="center" wrapText="1" indent="1"/>
    </xf>
    <xf numFmtId="1" fontId="3" fillId="0" borderId="0" xfId="1" applyNumberFormat="1" applyFont="1" applyFill="1" applyBorder="1" applyAlignment="1">
      <alignment vertical="center"/>
    </xf>
    <xf numFmtId="166" fontId="3" fillId="0" borderId="0" xfId="3" applyNumberFormat="1" applyFont="1" applyFill="1" applyBorder="1" applyAlignment="1">
      <alignment vertical="center"/>
    </xf>
    <xf numFmtId="3" fontId="3" fillId="2" borderId="0" xfId="1" applyNumberFormat="1" applyFont="1" applyFill="1" applyBorder="1" applyAlignment="1">
      <alignment horizontal="right" vertical="center" wrapText="1" indent="2"/>
    </xf>
    <xf numFmtId="3" fontId="3" fillId="0" borderId="0" xfId="1" applyNumberFormat="1" applyFont="1" applyFill="1" applyBorder="1" applyAlignment="1">
      <alignment horizontal="right" vertical="center" wrapText="1" indent="2"/>
    </xf>
    <xf numFmtId="3" fontId="4" fillId="2" borderId="0" xfId="1" applyNumberFormat="1" applyFont="1" applyFill="1" applyBorder="1" applyAlignment="1">
      <alignment horizontal="right" vertical="center" wrapText="1" indent="2"/>
    </xf>
    <xf numFmtId="3" fontId="4" fillId="0" borderId="0" xfId="1" applyNumberFormat="1" applyFont="1" applyFill="1" applyBorder="1" applyAlignment="1">
      <alignment horizontal="right" vertical="center" wrapText="1" indent="3"/>
    </xf>
    <xf numFmtId="3" fontId="0" fillId="0" borderId="0" xfId="0" applyNumberFormat="1"/>
    <xf numFmtId="0" fontId="0" fillId="0" borderId="0" xfId="0" applyNumberFormat="1"/>
    <xf numFmtId="1" fontId="4" fillId="0" borderId="0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horizontal="right" vertical="center" wrapText="1" indent="2"/>
    </xf>
    <xf numFmtId="165" fontId="3" fillId="2" borderId="0" xfId="1" applyNumberFormat="1" applyFont="1" applyFill="1" applyBorder="1" applyAlignment="1">
      <alignment horizontal="right" vertical="center" wrapText="1" indent="3"/>
    </xf>
    <xf numFmtId="165" fontId="3" fillId="0" borderId="0" xfId="1" applyNumberFormat="1" applyFont="1" applyFill="1" applyBorder="1" applyAlignment="1">
      <alignment horizontal="right" vertical="center" wrapText="1" indent="3"/>
    </xf>
    <xf numFmtId="165" fontId="4" fillId="2" borderId="0" xfId="1" applyNumberFormat="1" applyFont="1" applyFill="1" applyBorder="1" applyAlignment="1">
      <alignment horizontal="right" vertical="center" wrapText="1" indent="3"/>
    </xf>
    <xf numFmtId="1" fontId="3" fillId="2" borderId="0" xfId="2" applyNumberFormat="1" applyFont="1" applyFill="1" applyBorder="1" applyAlignment="1">
      <alignment horizontal="right" vertical="center" wrapText="1" indent="3"/>
    </xf>
    <xf numFmtId="0" fontId="8" fillId="2" borderId="0" xfId="1" applyFont="1" applyFill="1" applyBorder="1" applyAlignment="1"/>
    <xf numFmtId="0" fontId="6" fillId="0" borderId="0" xfId="1" applyFont="1" applyFill="1" applyBorder="1" applyAlignment="1">
      <alignment vertical="center"/>
    </xf>
    <xf numFmtId="0" fontId="6" fillId="2" borderId="0" xfId="1" applyFont="1" applyFill="1" applyBorder="1" applyAlignment="1">
      <alignment horizontal="left" vertical="center" indent="1"/>
    </xf>
    <xf numFmtId="0" fontId="6" fillId="0" borderId="0" xfId="1" applyFont="1" applyFill="1" applyBorder="1" applyAlignment="1">
      <alignment horizontal="left" vertical="center" indent="1"/>
    </xf>
    <xf numFmtId="0" fontId="6" fillId="2" borderId="0" xfId="1" applyFont="1" applyFill="1" applyBorder="1" applyAlignment="1">
      <alignment vertical="center"/>
    </xf>
    <xf numFmtId="0" fontId="6" fillId="0" borderId="0" xfId="1" applyFont="1" applyFill="1" applyBorder="1" applyAlignment="1">
      <alignment horizontal="left" vertical="center"/>
    </xf>
    <xf numFmtId="0" fontId="8" fillId="2" borderId="0" xfId="1" applyFont="1" applyFill="1" applyBorder="1" applyAlignment="1">
      <alignment horizontal="left" vertical="center" indent="1"/>
    </xf>
    <xf numFmtId="0" fontId="8" fillId="0" borderId="0" xfId="1" applyFont="1" applyFill="1" applyBorder="1" applyAlignment="1">
      <alignment horizontal="left" vertical="center" indent="1"/>
    </xf>
    <xf numFmtId="0" fontId="8" fillId="2" borderId="0" xfId="1" applyFont="1" applyFill="1" applyBorder="1" applyAlignment="1">
      <alignment horizontal="left"/>
    </xf>
    <xf numFmtId="0" fontId="6" fillId="0" borderId="0" xfId="1" applyFont="1" applyFill="1" applyBorder="1" applyAlignment="1">
      <alignment horizontal="left"/>
    </xf>
    <xf numFmtId="0" fontId="6" fillId="2" borderId="0" xfId="1" applyFont="1" applyFill="1" applyBorder="1" applyAlignment="1">
      <alignment horizontal="left" indent="1"/>
    </xf>
    <xf numFmtId="0" fontId="6" fillId="0" borderId="0" xfId="1" applyFont="1" applyFill="1" applyBorder="1" applyAlignment="1">
      <alignment horizontal="left" indent="1"/>
    </xf>
    <xf numFmtId="0" fontId="6" fillId="2" borderId="0" xfId="1" applyFont="1" applyFill="1" applyBorder="1" applyAlignment="1">
      <alignment horizontal="left"/>
    </xf>
    <xf numFmtId="0" fontId="10" fillId="0" borderId="1" xfId="1" applyFont="1" applyFill="1" applyBorder="1" applyAlignment="1">
      <alignment vertical="center" wrapText="1"/>
    </xf>
    <xf numFmtId="0" fontId="6" fillId="0" borderId="0" xfId="1" applyFont="1" applyFill="1" applyBorder="1" applyAlignment="1">
      <alignment horizontal="center" vertical="center" wrapText="1"/>
    </xf>
    <xf numFmtId="0" fontId="6" fillId="2" borderId="0" xfId="1" applyFont="1" applyFill="1" applyBorder="1" applyAlignment="1">
      <alignment horizontal="left" vertical="center" wrapText="1"/>
    </xf>
    <xf numFmtId="3" fontId="6" fillId="0" borderId="0" xfId="1" applyNumberFormat="1" applyFont="1" applyFill="1" applyBorder="1" applyAlignment="1">
      <alignment vertical="center"/>
    </xf>
    <xf numFmtId="167" fontId="6" fillId="0" borderId="0" xfId="1" applyNumberFormat="1" applyFont="1" applyFill="1" applyBorder="1" applyAlignment="1">
      <alignment vertical="center"/>
    </xf>
    <xf numFmtId="0" fontId="6" fillId="0" borderId="0" xfId="1" applyFont="1" applyFill="1" applyBorder="1" applyAlignment="1">
      <alignment horizontal="left" vertical="center" wrapText="1"/>
    </xf>
    <xf numFmtId="165" fontId="3" fillId="0" borderId="0" xfId="1" applyNumberFormat="1" applyFont="1" applyFill="1" applyBorder="1" applyAlignment="1">
      <alignment horizontal="right" vertical="center" indent="5"/>
    </xf>
    <xf numFmtId="165" fontId="3" fillId="2" borderId="0" xfId="1" applyNumberFormat="1" applyFont="1" applyFill="1" applyBorder="1" applyAlignment="1">
      <alignment horizontal="right" vertical="center" indent="5"/>
    </xf>
    <xf numFmtId="0" fontId="12" fillId="0" borderId="0" xfId="0" applyFont="1" applyFill="1" applyAlignment="1"/>
    <xf numFmtId="0" fontId="12" fillId="0" borderId="0" xfId="0" applyFont="1" applyFill="1" applyAlignment="1">
      <alignment horizontal="left"/>
    </xf>
    <xf numFmtId="0" fontId="12" fillId="0" borderId="0" xfId="0" applyFont="1" applyFill="1"/>
    <xf numFmtId="0" fontId="12" fillId="0" borderId="0" xfId="0" applyFont="1" applyFill="1" applyBorder="1" applyAlignment="1"/>
    <xf numFmtId="0" fontId="12" fillId="0" borderId="0" xfId="0" applyFont="1" applyFill="1" applyBorder="1" applyAlignment="1">
      <alignment horizontal="left"/>
    </xf>
    <xf numFmtId="0" fontId="12" fillId="0" borderId="0" xfId="0" applyFont="1" applyFill="1" applyBorder="1"/>
    <xf numFmtId="0" fontId="13" fillId="0" borderId="0" xfId="0" applyFont="1" applyFill="1"/>
    <xf numFmtId="0" fontId="13" fillId="0" borderId="0" xfId="0" applyFont="1" applyFill="1" applyAlignment="1">
      <alignment horizontal="left"/>
    </xf>
    <xf numFmtId="0" fontId="12" fillId="0" borderId="0" xfId="0" applyNumberFormat="1" applyFont="1"/>
    <xf numFmtId="3" fontId="12" fillId="0" borderId="0" xfId="0" applyNumberFormat="1" applyFont="1"/>
    <xf numFmtId="0" fontId="3" fillId="0" borderId="0" xfId="1" applyFont="1" applyFill="1" applyBorder="1" applyAlignment="1">
      <alignment horizontal="left" vertical="center" wrapText="1" indent="1"/>
    </xf>
    <xf numFmtId="3" fontId="3" fillId="2" borderId="0" xfId="1" applyNumberFormat="1" applyFont="1" applyFill="1" applyBorder="1" applyAlignment="1">
      <alignment horizontal="right" vertical="center" indent="2"/>
    </xf>
    <xf numFmtId="3" fontId="3" fillId="0" borderId="0" xfId="1" applyNumberFormat="1" applyFont="1" applyFill="1" applyBorder="1" applyAlignment="1">
      <alignment horizontal="right" vertical="center" indent="2"/>
    </xf>
    <xf numFmtId="3" fontId="4" fillId="0" borderId="0" xfId="1" applyNumberFormat="1" applyFont="1" applyFill="1" applyBorder="1" applyAlignment="1">
      <alignment horizontal="right" vertical="center" indent="2"/>
    </xf>
    <xf numFmtId="3" fontId="4" fillId="0" borderId="0" xfId="1" applyNumberFormat="1" applyFont="1" applyFill="1" applyBorder="1" applyAlignment="1">
      <alignment horizontal="right" indent="2"/>
    </xf>
    <xf numFmtId="2" fontId="3" fillId="2" borderId="0" xfId="3" applyNumberFormat="1" applyFont="1" applyFill="1" applyBorder="1" applyAlignment="1">
      <alignment horizontal="right" vertical="center" indent="2"/>
    </xf>
    <xf numFmtId="164" fontId="3" fillId="0" borderId="0" xfId="3" applyNumberFormat="1" applyFont="1" applyFill="1" applyBorder="1" applyAlignment="1">
      <alignment horizontal="right" vertical="center" indent="2"/>
    </xf>
    <xf numFmtId="167" fontId="3" fillId="0" borderId="0" xfId="1" applyNumberFormat="1" applyFont="1" applyFill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6" fillId="0" borderId="3" xfId="1" applyFont="1" applyFill="1" applyBorder="1" applyAlignment="1">
      <alignment horizontal="center" vertical="center" wrapText="1"/>
    </xf>
    <xf numFmtId="3" fontId="3" fillId="2" borderId="0" xfId="1" applyNumberFormat="1" applyFont="1" applyFill="1" applyBorder="1" applyAlignment="1">
      <alignment horizontal="right" vertical="center" indent="3"/>
    </xf>
    <xf numFmtId="3" fontId="3" fillId="0" borderId="0" xfId="1" applyNumberFormat="1" applyFont="1" applyFill="1" applyBorder="1" applyAlignment="1">
      <alignment horizontal="right" vertical="center" indent="3"/>
    </xf>
    <xf numFmtId="3" fontId="4" fillId="0" borderId="0" xfId="1" applyNumberFormat="1" applyFont="1" applyFill="1" applyBorder="1" applyAlignment="1">
      <alignment horizontal="right" vertical="center" indent="3"/>
    </xf>
    <xf numFmtId="164" fontId="4" fillId="0" borderId="0" xfId="1" applyNumberFormat="1" applyFont="1" applyFill="1" applyBorder="1" applyAlignment="1">
      <alignment horizontal="right" vertical="center" indent="3"/>
    </xf>
    <xf numFmtId="164" fontId="3" fillId="2" borderId="0" xfId="1" applyNumberFormat="1" applyFont="1" applyFill="1" applyBorder="1" applyAlignment="1">
      <alignment horizontal="right" vertical="center" indent="3"/>
    </xf>
    <xf numFmtId="164" fontId="3" fillId="0" borderId="0" xfId="1" applyNumberFormat="1" applyFont="1" applyFill="1" applyBorder="1" applyAlignment="1">
      <alignment horizontal="right" vertical="center" indent="3"/>
    </xf>
    <xf numFmtId="3" fontId="6" fillId="2" borderId="0" xfId="1" applyNumberFormat="1" applyFont="1" applyFill="1" applyBorder="1" applyAlignment="1">
      <alignment horizontal="right" vertical="center" wrapText="1" indent="3"/>
    </xf>
    <xf numFmtId="3" fontId="6" fillId="0" borderId="0" xfId="1" applyNumberFormat="1" applyFont="1" applyFill="1" applyBorder="1" applyAlignment="1">
      <alignment horizontal="right" vertical="center" wrapText="1" indent="3"/>
    </xf>
    <xf numFmtId="164" fontId="3" fillId="2" borderId="0" xfId="2" applyNumberFormat="1" applyFont="1" applyFill="1" applyBorder="1" applyAlignment="1">
      <alignment horizontal="right" vertical="center" indent="5"/>
    </xf>
    <xf numFmtId="164" fontId="3" fillId="0" borderId="0" xfId="2" applyNumberFormat="1" applyFont="1" applyFill="1" applyBorder="1" applyAlignment="1">
      <alignment horizontal="right" vertical="center" indent="5"/>
    </xf>
    <xf numFmtId="165" fontId="3" fillId="2" borderId="0" xfId="3" applyNumberFormat="1" applyFont="1" applyFill="1" applyBorder="1" applyAlignment="1">
      <alignment horizontal="right" vertical="center" indent="5"/>
    </xf>
    <xf numFmtId="3" fontId="6" fillId="2" borderId="0" xfId="1" applyNumberFormat="1" applyFont="1" applyFill="1" applyBorder="1" applyAlignment="1">
      <alignment horizontal="right" vertical="center" indent="4"/>
    </xf>
    <xf numFmtId="3" fontId="6" fillId="0" borderId="0" xfId="1" applyNumberFormat="1" applyFont="1" applyFill="1" applyBorder="1" applyAlignment="1">
      <alignment horizontal="right" vertical="center" indent="4"/>
    </xf>
    <xf numFmtId="3" fontId="8" fillId="2" borderId="0" xfId="1" applyNumberFormat="1" applyFont="1" applyFill="1" applyBorder="1" applyAlignment="1">
      <alignment horizontal="right" vertical="center" indent="4"/>
    </xf>
    <xf numFmtId="3" fontId="8" fillId="0" borderId="0" xfId="1" applyNumberFormat="1" applyFont="1" applyFill="1" applyBorder="1" applyAlignment="1">
      <alignment horizontal="right" vertical="center" indent="4"/>
    </xf>
    <xf numFmtId="165" fontId="6" fillId="0" borderId="0" xfId="1" applyNumberFormat="1" applyFont="1" applyFill="1" applyBorder="1" applyAlignment="1">
      <alignment horizontal="right" vertical="center" indent="4"/>
    </xf>
    <xf numFmtId="3" fontId="4" fillId="2" borderId="0" xfId="1" applyNumberFormat="1" applyFont="1" applyFill="1" applyBorder="1" applyAlignment="1">
      <alignment horizontal="right" vertical="center" indent="3"/>
    </xf>
    <xf numFmtId="0" fontId="14" fillId="0" borderId="0" xfId="1" applyFont="1" applyFill="1" applyBorder="1" applyAlignment="1">
      <alignment vertical="center"/>
    </xf>
    <xf numFmtId="3" fontId="6" fillId="2" borderId="0" xfId="1" applyNumberFormat="1" applyFont="1" applyFill="1" applyBorder="1" applyAlignment="1">
      <alignment horizontal="right" vertical="center" indent="2"/>
    </xf>
    <xf numFmtId="3" fontId="6" fillId="0" borderId="0" xfId="1" applyNumberFormat="1" applyFont="1" applyFill="1" applyBorder="1" applyAlignment="1">
      <alignment horizontal="right" vertical="center" indent="2"/>
    </xf>
    <xf numFmtId="3" fontId="8" fillId="2" borderId="0" xfId="1" applyNumberFormat="1" applyFont="1" applyFill="1" applyBorder="1" applyAlignment="1">
      <alignment horizontal="right" vertical="center" indent="2"/>
    </xf>
    <xf numFmtId="43" fontId="3" fillId="0" borderId="0" xfId="3" applyNumberFormat="1" applyFont="1" applyFill="1" applyBorder="1" applyAlignment="1">
      <alignment vertical="center"/>
    </xf>
    <xf numFmtId="3" fontId="4" fillId="2" borderId="0" xfId="1" applyNumberFormat="1" applyFont="1" applyFill="1" applyBorder="1" applyAlignment="1">
      <alignment horizontal="right" vertical="center" indent="2"/>
    </xf>
    <xf numFmtId="0" fontId="8" fillId="3" borderId="0" xfId="1" applyFont="1" applyFill="1" applyBorder="1" applyAlignment="1">
      <alignment horizontal="left" vertical="center" indent="1"/>
    </xf>
    <xf numFmtId="0" fontId="6" fillId="3" borderId="0" xfId="1" applyFont="1" applyFill="1" applyBorder="1" applyAlignment="1">
      <alignment horizontal="left" vertical="center"/>
    </xf>
    <xf numFmtId="165" fontId="6" fillId="3" borderId="0" xfId="1" applyNumberFormat="1" applyFont="1" applyFill="1" applyBorder="1" applyAlignment="1">
      <alignment horizontal="right" vertical="center" indent="4"/>
    </xf>
    <xf numFmtId="0" fontId="6" fillId="3" borderId="0" xfId="1" applyFont="1" applyFill="1" applyBorder="1" applyAlignment="1">
      <alignment horizontal="left" vertical="center" indent="1"/>
    </xf>
    <xf numFmtId="3" fontId="6" fillId="3" borderId="0" xfId="1" applyNumberFormat="1" applyFont="1" applyFill="1" applyBorder="1" applyAlignment="1">
      <alignment horizontal="right" vertical="center" indent="4"/>
    </xf>
    <xf numFmtId="0" fontId="8" fillId="2" borderId="0" xfId="1" applyFont="1" applyFill="1" applyBorder="1" applyAlignment="1">
      <alignment vertical="center"/>
    </xf>
    <xf numFmtId="165" fontId="6" fillId="2" borderId="0" xfId="1" applyNumberFormat="1" applyFont="1" applyFill="1" applyBorder="1" applyAlignment="1">
      <alignment horizontal="right" vertical="center" indent="4"/>
    </xf>
    <xf numFmtId="0" fontId="8" fillId="0" borderId="0" xfId="1" applyFont="1" applyFill="1" applyBorder="1" applyAlignment="1">
      <alignment vertical="center"/>
    </xf>
    <xf numFmtId="3" fontId="6" fillId="0" borderId="0" xfId="1" applyNumberFormat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horizontal="left"/>
    </xf>
    <xf numFmtId="3" fontId="6" fillId="2" borderId="0" xfId="1" applyNumberFormat="1" applyFont="1" applyFill="1" applyBorder="1" applyAlignment="1">
      <alignment horizontal="center" vertical="center"/>
    </xf>
    <xf numFmtId="0" fontId="6" fillId="2" borderId="0" xfId="1" applyFont="1" applyFill="1" applyBorder="1" applyAlignment="1">
      <alignment horizontal="left" vertical="center"/>
    </xf>
    <xf numFmtId="3" fontId="8" fillId="3" borderId="0" xfId="1" applyNumberFormat="1" applyFont="1" applyFill="1" applyBorder="1" applyAlignment="1">
      <alignment horizontal="right" vertical="center" indent="4"/>
    </xf>
    <xf numFmtId="0" fontId="2" fillId="0" borderId="1" xfId="1" applyFont="1" applyFill="1" applyBorder="1" applyAlignment="1">
      <alignment horizontal="right" vertical="center"/>
    </xf>
    <xf numFmtId="0" fontId="4" fillId="0" borderId="2" xfId="1" applyFont="1" applyFill="1" applyBorder="1" applyAlignment="1">
      <alignment horizontal="center" wrapText="1"/>
    </xf>
    <xf numFmtId="0" fontId="5" fillId="0" borderId="4" xfId="1" applyFont="1" applyFill="1" applyBorder="1" applyAlignment="1">
      <alignment horizontal="center" vertical="top" wrapText="1"/>
    </xf>
    <xf numFmtId="0" fontId="3" fillId="0" borderId="2" xfId="1" applyFont="1" applyFill="1" applyBorder="1" applyAlignment="1">
      <alignment horizontal="justify" vertical="top" wrapText="1"/>
    </xf>
    <xf numFmtId="0" fontId="5" fillId="0" borderId="0" xfId="1" applyFont="1" applyFill="1" applyBorder="1" applyAlignment="1">
      <alignment horizontal="center" vertical="top" wrapText="1"/>
    </xf>
    <xf numFmtId="0" fontId="3" fillId="0" borderId="0" xfId="1" applyFont="1" applyFill="1" applyBorder="1" applyAlignment="1">
      <alignment horizontal="justify" vertical="top" wrapText="1"/>
    </xf>
    <xf numFmtId="0" fontId="10" fillId="0" borderId="4" xfId="1" applyFont="1" applyFill="1" applyBorder="1" applyAlignment="1">
      <alignment horizontal="center" vertical="top" wrapText="1"/>
    </xf>
    <xf numFmtId="0" fontId="6" fillId="0" borderId="0" xfId="1" applyFont="1" applyFill="1" applyBorder="1" applyAlignment="1">
      <alignment horizontal="justify" vertical="top" wrapText="1"/>
    </xf>
    <xf numFmtId="164" fontId="4" fillId="0" borderId="0" xfId="1" applyNumberFormat="1" applyFont="1" applyFill="1" applyBorder="1" applyAlignment="1">
      <alignment horizontal="center" vertical="center"/>
    </xf>
    <xf numFmtId="164" fontId="8" fillId="0" borderId="0" xfId="1" applyNumberFormat="1" applyFont="1" applyFill="1" applyBorder="1" applyAlignment="1">
      <alignment horizontal="center" vertical="center"/>
    </xf>
  </cellXfs>
  <cellStyles count="5">
    <cellStyle name="Migliaia" xfId="3" builtinId="3"/>
    <cellStyle name="Migliaia 2" xfId="4"/>
    <cellStyle name="Normale" xfId="0" builtinId="0"/>
    <cellStyle name="Normale 2 2" xfId="1"/>
    <cellStyle name="Percentuale" xfId="2" builtinId="5"/>
  </cellStyles>
  <dxfs count="0"/>
  <tableStyles count="0" defaultTableStyle="TableStyleMedium2" defaultPivotStyle="PivotStyleLight16"/>
  <colors>
    <mruColors>
      <color rgb="FFE0EAF2"/>
      <color rgb="FF005778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25"/>
  <sheetViews>
    <sheetView tabSelected="1" workbookViewId="0"/>
  </sheetViews>
  <sheetFormatPr defaultColWidth="9.28515625" defaultRowHeight="13.15" customHeight="1" x14ac:dyDescent="0.25"/>
  <cols>
    <col min="1" max="1" width="4.28515625" style="84" bestFit="1" customWidth="1"/>
    <col min="2" max="2" width="9.28515625" style="84" customWidth="1"/>
    <col min="3" max="3" width="76.28515625" style="84" bestFit="1" customWidth="1"/>
    <col min="4" max="4" width="7.28515625" style="84" customWidth="1"/>
    <col min="5" max="16384" width="9.28515625" style="84"/>
  </cols>
  <sheetData>
    <row r="2" spans="1:3" ht="13.15" customHeight="1" x14ac:dyDescent="0.25">
      <c r="A2" s="84" t="s">
        <v>241</v>
      </c>
    </row>
    <row r="4" spans="1:3" ht="13.15" customHeight="1" x14ac:dyDescent="0.25">
      <c r="A4" s="85" t="s">
        <v>179</v>
      </c>
      <c r="B4" s="86" t="s">
        <v>23</v>
      </c>
      <c r="C4" s="86" t="s">
        <v>53</v>
      </c>
    </row>
    <row r="5" spans="1:3" ht="13.15" customHeight="1" x14ac:dyDescent="0.25">
      <c r="A5" s="85" t="s">
        <v>180</v>
      </c>
      <c r="B5" s="86" t="s">
        <v>24</v>
      </c>
      <c r="C5" s="86" t="s">
        <v>143</v>
      </c>
    </row>
    <row r="6" spans="1:3" ht="13.15" customHeight="1" x14ac:dyDescent="0.25">
      <c r="A6" s="85" t="s">
        <v>180</v>
      </c>
      <c r="B6" s="86" t="s">
        <v>30</v>
      </c>
      <c r="C6" s="84" t="s">
        <v>124</v>
      </c>
    </row>
    <row r="7" spans="1:3" ht="13.15" customHeight="1" x14ac:dyDescent="0.25">
      <c r="A7" s="85" t="s">
        <v>180</v>
      </c>
      <c r="B7" s="86" t="s">
        <v>36</v>
      </c>
      <c r="C7" s="84" t="s">
        <v>21</v>
      </c>
    </row>
    <row r="8" spans="1:3" ht="13.15" customHeight="1" x14ac:dyDescent="0.25">
      <c r="A8" s="85" t="s">
        <v>180</v>
      </c>
      <c r="B8" s="86" t="s">
        <v>37</v>
      </c>
      <c r="C8" s="86" t="s">
        <v>139</v>
      </c>
    </row>
    <row r="9" spans="1:3" ht="13.15" customHeight="1" x14ac:dyDescent="0.25">
      <c r="A9" s="85" t="s">
        <v>180</v>
      </c>
      <c r="B9" s="86" t="s">
        <v>38</v>
      </c>
      <c r="C9" s="86" t="s">
        <v>165</v>
      </c>
    </row>
    <row r="10" spans="1:3" ht="13.15" customHeight="1" x14ac:dyDescent="0.25">
      <c r="A10" s="85" t="s">
        <v>180</v>
      </c>
      <c r="B10" s="86" t="s">
        <v>55</v>
      </c>
      <c r="C10" s="86" t="s">
        <v>72</v>
      </c>
    </row>
    <row r="11" spans="1:3" ht="13.15" customHeight="1" x14ac:dyDescent="0.25">
      <c r="A11" s="85" t="s">
        <v>180</v>
      </c>
      <c r="B11" s="84" t="s">
        <v>104</v>
      </c>
      <c r="C11" s="86" t="s">
        <v>68</v>
      </c>
    </row>
    <row r="12" spans="1:3" ht="13.15" customHeight="1" x14ac:dyDescent="0.25">
      <c r="A12" s="85" t="s">
        <v>180</v>
      </c>
      <c r="B12" s="84" t="s">
        <v>105</v>
      </c>
      <c r="C12" s="86" t="s">
        <v>31</v>
      </c>
    </row>
    <row r="13" spans="1:3" ht="13.15" customHeight="1" x14ac:dyDescent="0.25">
      <c r="A13" s="85" t="s">
        <v>180</v>
      </c>
      <c r="B13" s="84" t="s">
        <v>106</v>
      </c>
      <c r="C13" s="86" t="s">
        <v>144</v>
      </c>
    </row>
    <row r="14" spans="1:3" ht="13.15" customHeight="1" x14ac:dyDescent="0.25">
      <c r="A14" s="85" t="s">
        <v>180</v>
      </c>
      <c r="B14" s="84" t="s">
        <v>107</v>
      </c>
      <c r="C14" s="84" t="s">
        <v>113</v>
      </c>
    </row>
    <row r="15" spans="1:3" ht="13.15" customHeight="1" x14ac:dyDescent="0.25">
      <c r="A15" s="85" t="s">
        <v>180</v>
      </c>
      <c r="B15" s="84" t="s">
        <v>108</v>
      </c>
      <c r="C15" s="84" t="s">
        <v>65</v>
      </c>
    </row>
    <row r="16" spans="1:3" ht="13.15" customHeight="1" x14ac:dyDescent="0.25">
      <c r="A16" s="85" t="s">
        <v>180</v>
      </c>
      <c r="B16" s="86" t="s">
        <v>109</v>
      </c>
      <c r="C16" s="84" t="s">
        <v>145</v>
      </c>
    </row>
    <row r="17" spans="1:3" ht="13.15" customHeight="1" x14ac:dyDescent="0.25">
      <c r="A17" s="85" t="s">
        <v>180</v>
      </c>
      <c r="B17" s="86" t="s">
        <v>110</v>
      </c>
      <c r="C17" s="84" t="s">
        <v>141</v>
      </c>
    </row>
    <row r="18" spans="1:3" ht="13.15" customHeight="1" x14ac:dyDescent="0.25">
      <c r="A18" s="85" t="s">
        <v>180</v>
      </c>
      <c r="B18" s="86" t="s">
        <v>111</v>
      </c>
      <c r="C18" s="84" t="s">
        <v>11</v>
      </c>
    </row>
    <row r="19" spans="1:3" ht="13.15" customHeight="1" x14ac:dyDescent="0.25">
      <c r="A19" s="85" t="s">
        <v>180</v>
      </c>
      <c r="B19" s="86" t="s">
        <v>112</v>
      </c>
      <c r="C19" s="84" t="s">
        <v>172</v>
      </c>
    </row>
    <row r="20" spans="1:3" ht="13.15" customHeight="1" x14ac:dyDescent="0.25">
      <c r="A20" s="85" t="s">
        <v>180</v>
      </c>
      <c r="B20" s="86" t="s">
        <v>131</v>
      </c>
      <c r="C20" s="84" t="s">
        <v>230</v>
      </c>
    </row>
    <row r="22" spans="1:3" ht="13.15" customHeight="1" x14ac:dyDescent="0.25">
      <c r="A22" s="84" t="s">
        <v>190</v>
      </c>
    </row>
    <row r="23" spans="1:3" ht="13.15" customHeight="1" x14ac:dyDescent="0.25">
      <c r="A23" s="84" t="s">
        <v>194</v>
      </c>
    </row>
    <row r="24" spans="1:3" ht="13.15" customHeight="1" x14ac:dyDescent="0.25">
      <c r="A24" s="84" t="s">
        <v>195</v>
      </c>
    </row>
    <row r="25" spans="1:3" ht="13.15" customHeight="1" x14ac:dyDescent="0.25">
      <c r="A25" s="84" t="s">
        <v>196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L36"/>
  <sheetViews>
    <sheetView zoomScaleNormal="100" workbookViewId="0">
      <selection sqref="A1:F1"/>
    </sheetView>
  </sheetViews>
  <sheetFormatPr defaultColWidth="43.28515625" defaultRowHeight="13.15" customHeight="1" x14ac:dyDescent="0.25"/>
  <cols>
    <col min="1" max="1" width="41.28515625" style="1" customWidth="1"/>
    <col min="2" max="6" width="11.28515625" style="1" customWidth="1"/>
    <col min="7" max="8" width="1" style="1" customWidth="1"/>
    <col min="9" max="9" width="17.42578125" style="1" customWidth="1"/>
    <col min="10" max="16384" width="43.28515625" style="1"/>
  </cols>
  <sheetData>
    <row r="1" spans="1:12" ht="13.15" customHeight="1" thickBot="1" x14ac:dyDescent="0.3">
      <c r="A1" s="124" t="s">
        <v>48</v>
      </c>
      <c r="B1" s="124"/>
      <c r="C1" s="124"/>
      <c r="D1" s="124"/>
      <c r="E1" s="124"/>
      <c r="F1" s="124"/>
      <c r="G1" s="66"/>
      <c r="H1" s="67"/>
    </row>
    <row r="2" spans="1:12" ht="13.15" customHeight="1" x14ac:dyDescent="0.25">
      <c r="A2" s="125" t="s">
        <v>31</v>
      </c>
      <c r="B2" s="125"/>
      <c r="C2" s="125"/>
      <c r="D2" s="125"/>
      <c r="E2" s="125"/>
      <c r="F2" s="125"/>
      <c r="G2" s="68"/>
      <c r="H2" s="67"/>
    </row>
    <row r="3" spans="1:12" ht="13.15" customHeight="1" x14ac:dyDescent="0.25">
      <c r="A3" s="126" t="s">
        <v>51</v>
      </c>
      <c r="B3" s="126"/>
      <c r="C3" s="126"/>
      <c r="D3" s="126"/>
      <c r="E3" s="126"/>
      <c r="F3" s="126"/>
      <c r="G3" s="68"/>
      <c r="H3" s="67"/>
    </row>
    <row r="4" spans="1:12" ht="18" customHeight="1" x14ac:dyDescent="0.25">
      <c r="A4" s="2" t="s">
        <v>0</v>
      </c>
      <c r="B4" s="2">
        <v>2018</v>
      </c>
      <c r="C4" s="2">
        <v>2019</v>
      </c>
      <c r="D4" s="2">
        <v>2020</v>
      </c>
      <c r="E4" s="2">
        <v>2021</v>
      </c>
      <c r="F4" s="2">
        <v>2022</v>
      </c>
    </row>
    <row r="5" spans="1:12" ht="4.1500000000000004" customHeight="1" x14ac:dyDescent="0.25">
      <c r="A5" s="3"/>
      <c r="B5" s="3"/>
      <c r="C5" s="3"/>
      <c r="D5" s="3"/>
      <c r="E5" s="3"/>
      <c r="F5" s="3"/>
    </row>
    <row r="6" spans="1:12" s="6" customFormat="1" ht="13.15" customHeight="1" x14ac:dyDescent="0.25">
      <c r="B6" s="133" t="s">
        <v>32</v>
      </c>
      <c r="C6" s="133"/>
      <c r="D6" s="133"/>
      <c r="E6" s="133"/>
      <c r="F6" s="133"/>
      <c r="G6" s="66"/>
      <c r="H6" s="67"/>
    </row>
    <row r="7" spans="1:12" s="6" customFormat="1" ht="13.15" customHeight="1" x14ac:dyDescent="0.25">
      <c r="A7" s="8" t="s">
        <v>28</v>
      </c>
      <c r="B7" s="106">
        <v>38651</v>
      </c>
      <c r="C7" s="106">
        <v>37857</v>
      </c>
      <c r="D7" s="106">
        <v>33744</v>
      </c>
      <c r="E7" s="106">
        <v>34001</v>
      </c>
      <c r="F7" s="106">
        <v>29099</v>
      </c>
      <c r="G7" s="68"/>
      <c r="H7" s="67"/>
    </row>
    <row r="8" spans="1:12" ht="13.15" customHeight="1" x14ac:dyDescent="0.25">
      <c r="A8" s="6" t="s">
        <v>26</v>
      </c>
      <c r="B8" s="107">
        <v>49522</v>
      </c>
      <c r="C8" s="107">
        <v>59767</v>
      </c>
      <c r="D8" s="107">
        <v>55206</v>
      </c>
      <c r="E8" s="107">
        <v>53057</v>
      </c>
      <c r="F8" s="107">
        <v>49704</v>
      </c>
      <c r="G8" s="66"/>
      <c r="H8" s="67"/>
    </row>
    <row r="9" spans="1:12" ht="13.15" customHeight="1" x14ac:dyDescent="0.25">
      <c r="A9" s="8" t="s">
        <v>27</v>
      </c>
      <c r="B9" s="106">
        <v>23389</v>
      </c>
      <c r="C9" s="106">
        <v>23463</v>
      </c>
      <c r="D9" s="106">
        <v>24363</v>
      </c>
      <c r="E9" s="106">
        <v>33277</v>
      </c>
      <c r="F9" s="106">
        <v>31619</v>
      </c>
      <c r="G9" s="68"/>
      <c r="H9" s="67"/>
    </row>
    <row r="10" spans="1:12" ht="13.15" customHeight="1" x14ac:dyDescent="0.25">
      <c r="A10" s="1" t="s">
        <v>29</v>
      </c>
      <c r="B10" s="107">
        <v>3564</v>
      </c>
      <c r="C10" s="107">
        <v>6041</v>
      </c>
      <c r="D10" s="107">
        <v>3529</v>
      </c>
      <c r="E10" s="107">
        <v>2651</v>
      </c>
      <c r="F10" s="107">
        <v>2147</v>
      </c>
      <c r="G10" s="68"/>
      <c r="H10" s="67"/>
    </row>
    <row r="11" spans="1:12" ht="13.15" customHeight="1" x14ac:dyDescent="0.25">
      <c r="A11" s="20" t="s">
        <v>85</v>
      </c>
      <c r="B11" s="106">
        <v>69716</v>
      </c>
      <c r="C11" s="106">
        <v>63781</v>
      </c>
      <c r="D11" s="106">
        <v>48114</v>
      </c>
      <c r="E11" s="106">
        <v>57239</v>
      </c>
      <c r="F11" s="106">
        <v>56960</v>
      </c>
      <c r="G11" s="68"/>
      <c r="H11" s="67"/>
    </row>
    <row r="12" spans="1:12" ht="13.15" customHeight="1" x14ac:dyDescent="0.25">
      <c r="A12" s="13" t="s">
        <v>86</v>
      </c>
      <c r="B12" s="107">
        <v>98100</v>
      </c>
      <c r="C12" s="107">
        <v>87614</v>
      </c>
      <c r="D12" s="107">
        <v>69054</v>
      </c>
      <c r="E12" s="107">
        <v>58918</v>
      </c>
      <c r="F12" s="107">
        <v>60150</v>
      </c>
      <c r="G12" s="68"/>
      <c r="H12" s="67"/>
    </row>
    <row r="13" spans="1:12" ht="13.15" customHeight="1" x14ac:dyDescent="0.25">
      <c r="A13" s="12" t="s">
        <v>40</v>
      </c>
      <c r="B13" s="108">
        <f>SUM(B7:B12)</f>
        <v>282942</v>
      </c>
      <c r="C13" s="108">
        <f>SUM(C7:C12)</f>
        <v>278523</v>
      </c>
      <c r="D13" s="108">
        <f>SUM(D7:D12)</f>
        <v>234010</v>
      </c>
      <c r="E13" s="108">
        <f>SUM(E7:E12)</f>
        <v>239143</v>
      </c>
      <c r="F13" s="108">
        <f>SUM(F7:F12)</f>
        <v>229679</v>
      </c>
      <c r="G13" s="68"/>
      <c r="H13" s="67"/>
      <c r="J13" s="32"/>
      <c r="K13" s="32"/>
      <c r="L13" s="32"/>
    </row>
    <row r="14" spans="1:12" s="6" customFormat="1" ht="13.15" customHeight="1" x14ac:dyDescent="0.25">
      <c r="B14" s="133" t="s">
        <v>193</v>
      </c>
      <c r="C14" s="133"/>
      <c r="D14" s="133"/>
      <c r="E14" s="133"/>
      <c r="F14" s="133"/>
      <c r="G14" s="72"/>
      <c r="H14" s="73"/>
    </row>
    <row r="15" spans="1:12" ht="13.15" customHeight="1" x14ac:dyDescent="0.25">
      <c r="A15" s="8" t="s">
        <v>28</v>
      </c>
      <c r="B15" s="106">
        <v>2</v>
      </c>
      <c r="C15" s="106">
        <v>2</v>
      </c>
      <c r="D15" s="106" t="s">
        <v>97</v>
      </c>
      <c r="E15" s="106">
        <v>1</v>
      </c>
      <c r="F15" s="106">
        <v>19</v>
      </c>
      <c r="G15" s="66"/>
      <c r="H15" s="67"/>
    </row>
    <row r="16" spans="1:12" s="11" customFormat="1" ht="13.15" customHeight="1" x14ac:dyDescent="0.25">
      <c r="A16" s="6" t="s">
        <v>26</v>
      </c>
      <c r="B16" s="107">
        <v>125501</v>
      </c>
      <c r="C16" s="107">
        <v>98638</v>
      </c>
      <c r="D16" s="107">
        <v>114028</v>
      </c>
      <c r="E16" s="107">
        <v>109300</v>
      </c>
      <c r="F16" s="107">
        <v>118188</v>
      </c>
      <c r="G16" s="68"/>
      <c r="H16" s="67"/>
    </row>
    <row r="17" spans="1:8" s="11" customFormat="1" ht="13.15" customHeight="1" x14ac:dyDescent="0.25">
      <c r="A17" s="8" t="s">
        <v>27</v>
      </c>
      <c r="B17" s="106">
        <v>77950</v>
      </c>
      <c r="C17" s="106">
        <v>45324</v>
      </c>
      <c r="D17" s="106">
        <v>59392</v>
      </c>
      <c r="E17" s="106">
        <v>56493</v>
      </c>
      <c r="F17" s="106">
        <v>27593</v>
      </c>
      <c r="G17" s="68"/>
      <c r="H17" s="67"/>
    </row>
    <row r="18" spans="1:8" s="11" customFormat="1" ht="13.15" customHeight="1" x14ac:dyDescent="0.25">
      <c r="A18" s="1" t="s">
        <v>29</v>
      </c>
      <c r="B18" s="107">
        <v>11177</v>
      </c>
      <c r="C18" s="107">
        <v>10789</v>
      </c>
      <c r="D18" s="107">
        <v>6530</v>
      </c>
      <c r="E18" s="107">
        <v>9163</v>
      </c>
      <c r="F18" s="107">
        <v>7086</v>
      </c>
      <c r="G18" s="68"/>
      <c r="H18" s="67"/>
    </row>
    <row r="19" spans="1:8" ht="13.15" customHeight="1" x14ac:dyDescent="0.25">
      <c r="A19" s="20" t="s">
        <v>85</v>
      </c>
      <c r="B19" s="106">
        <v>2056</v>
      </c>
      <c r="C19" s="106">
        <v>8572</v>
      </c>
      <c r="D19" s="106">
        <v>4073</v>
      </c>
      <c r="E19" s="106">
        <v>2540</v>
      </c>
      <c r="F19" s="106">
        <v>7482</v>
      </c>
      <c r="G19" s="68"/>
      <c r="H19" s="67"/>
    </row>
    <row r="20" spans="1:8" s="6" customFormat="1" ht="13.15" customHeight="1" x14ac:dyDescent="0.25">
      <c r="A20" s="13" t="s">
        <v>86</v>
      </c>
      <c r="B20" s="107">
        <v>2979</v>
      </c>
      <c r="C20" s="107">
        <v>2703</v>
      </c>
      <c r="D20" s="107">
        <v>2342</v>
      </c>
      <c r="E20" s="107">
        <v>1200</v>
      </c>
      <c r="F20" s="107">
        <v>2446</v>
      </c>
      <c r="G20" s="66"/>
      <c r="H20" s="67"/>
    </row>
    <row r="21" spans="1:8" ht="13.15" customHeight="1" x14ac:dyDescent="0.25">
      <c r="A21" s="12" t="s">
        <v>41</v>
      </c>
      <c r="B21" s="108">
        <f>SUM(B15:B20)</f>
        <v>219665</v>
      </c>
      <c r="C21" s="108">
        <f>SUM(C15:C20)</f>
        <v>166028</v>
      </c>
      <c r="D21" s="108">
        <f>SUM(D15:D20)</f>
        <v>186365</v>
      </c>
      <c r="E21" s="108">
        <f>SUM(E15:E20)</f>
        <v>178697</v>
      </c>
      <c r="F21" s="108">
        <f>SUM(F15:F20)</f>
        <v>162814</v>
      </c>
      <c r="G21" s="68"/>
      <c r="H21" s="67"/>
    </row>
    <row r="22" spans="1:8" s="11" customFormat="1" ht="13.15" customHeight="1" x14ac:dyDescent="0.25">
      <c r="A22" s="6"/>
      <c r="B22" s="133" t="s">
        <v>42</v>
      </c>
      <c r="C22" s="133"/>
      <c r="D22" s="133"/>
      <c r="E22" s="133"/>
      <c r="F22" s="133"/>
      <c r="G22" s="68"/>
      <c r="H22" s="67"/>
    </row>
    <row r="23" spans="1:8" s="11" customFormat="1" ht="13.15" customHeight="1" x14ac:dyDescent="0.25">
      <c r="A23" s="8" t="s">
        <v>28</v>
      </c>
      <c r="B23" s="106">
        <f t="shared" ref="B23:C28" si="0">B15+B7</f>
        <v>38653</v>
      </c>
      <c r="C23" s="106">
        <f t="shared" si="0"/>
        <v>37859</v>
      </c>
      <c r="D23" s="106">
        <f>D7</f>
        <v>33744</v>
      </c>
      <c r="E23" s="106">
        <f t="shared" ref="E23:F28" si="1">E15+E7</f>
        <v>34002</v>
      </c>
      <c r="F23" s="106">
        <f t="shared" si="1"/>
        <v>29118</v>
      </c>
      <c r="G23" s="72"/>
      <c r="H23" s="73"/>
    </row>
    <row r="24" spans="1:8" s="11" customFormat="1" ht="13.15" customHeight="1" x14ac:dyDescent="0.25">
      <c r="A24" s="6" t="s">
        <v>26</v>
      </c>
      <c r="B24" s="107">
        <f t="shared" si="0"/>
        <v>175023</v>
      </c>
      <c r="C24" s="107">
        <f t="shared" si="0"/>
        <v>158405</v>
      </c>
      <c r="D24" s="107">
        <f>D16+D8</f>
        <v>169234</v>
      </c>
      <c r="E24" s="107">
        <f t="shared" si="1"/>
        <v>162357</v>
      </c>
      <c r="F24" s="107">
        <f t="shared" si="1"/>
        <v>167892</v>
      </c>
      <c r="G24" s="68"/>
      <c r="H24" s="67"/>
    </row>
    <row r="25" spans="1:8" ht="13.15" customHeight="1" x14ac:dyDescent="0.25">
      <c r="A25" s="8" t="s">
        <v>27</v>
      </c>
      <c r="B25" s="106">
        <f t="shared" si="0"/>
        <v>101339</v>
      </c>
      <c r="C25" s="106">
        <f t="shared" si="0"/>
        <v>68787</v>
      </c>
      <c r="D25" s="106">
        <f>D17+D9</f>
        <v>83755</v>
      </c>
      <c r="E25" s="106">
        <f t="shared" si="1"/>
        <v>89770</v>
      </c>
      <c r="F25" s="106">
        <f t="shared" si="1"/>
        <v>59212</v>
      </c>
      <c r="G25" s="68"/>
      <c r="H25" s="67"/>
    </row>
    <row r="26" spans="1:8" s="11" customFormat="1" ht="13.15" customHeight="1" x14ac:dyDescent="0.25">
      <c r="A26" s="1" t="s">
        <v>29</v>
      </c>
      <c r="B26" s="107">
        <f t="shared" si="0"/>
        <v>14741</v>
      </c>
      <c r="C26" s="107">
        <f t="shared" si="0"/>
        <v>16830</v>
      </c>
      <c r="D26" s="107">
        <f>D18+D10</f>
        <v>10059</v>
      </c>
      <c r="E26" s="107">
        <f t="shared" si="1"/>
        <v>11814</v>
      </c>
      <c r="F26" s="107">
        <f t="shared" si="1"/>
        <v>9233</v>
      </c>
      <c r="G26" s="68"/>
      <c r="H26" s="67"/>
    </row>
    <row r="27" spans="1:8" ht="13.15" customHeight="1" x14ac:dyDescent="0.25">
      <c r="A27" s="20" t="s">
        <v>85</v>
      </c>
      <c r="B27" s="106">
        <f t="shared" si="0"/>
        <v>71772</v>
      </c>
      <c r="C27" s="106">
        <f t="shared" si="0"/>
        <v>72353</v>
      </c>
      <c r="D27" s="106">
        <f>D19+D11</f>
        <v>52187</v>
      </c>
      <c r="E27" s="106">
        <f t="shared" si="1"/>
        <v>59779</v>
      </c>
      <c r="F27" s="106">
        <f t="shared" si="1"/>
        <v>64442</v>
      </c>
    </row>
    <row r="28" spans="1:8" ht="13.15" customHeight="1" x14ac:dyDescent="0.2">
      <c r="A28" s="13" t="s">
        <v>86</v>
      </c>
      <c r="B28" s="107">
        <f t="shared" si="0"/>
        <v>101079</v>
      </c>
      <c r="C28" s="107">
        <f t="shared" si="0"/>
        <v>90317</v>
      </c>
      <c r="D28" s="107">
        <f>D20+D12</f>
        <v>71396</v>
      </c>
      <c r="E28" s="107">
        <f t="shared" si="1"/>
        <v>60118</v>
      </c>
      <c r="F28" s="107">
        <f t="shared" si="1"/>
        <v>62596</v>
      </c>
      <c r="G28" s="19">
        <v>0</v>
      </c>
    </row>
    <row r="29" spans="1:8" ht="13.15" customHeight="1" x14ac:dyDescent="0.25">
      <c r="A29" s="12" t="s">
        <v>42</v>
      </c>
      <c r="B29" s="108">
        <f>SUM(B23:B28)</f>
        <v>502607</v>
      </c>
      <c r="C29" s="108">
        <f>SUM(C23:C28)</f>
        <v>444551</v>
      </c>
      <c r="D29" s="108">
        <f>SUM(D23:D28)</f>
        <v>420375</v>
      </c>
      <c r="E29" s="108">
        <f>SUM(E23:E28)</f>
        <v>417840</v>
      </c>
      <c r="F29" s="108">
        <f>SUM(F23:F28)</f>
        <v>392493</v>
      </c>
    </row>
    <row r="30" spans="1:8" ht="4.1500000000000004" customHeight="1" thickBot="1" x14ac:dyDescent="0.3">
      <c r="A30" s="15"/>
      <c r="B30" s="15"/>
      <c r="C30" s="15"/>
      <c r="D30" s="15"/>
      <c r="E30" s="15"/>
      <c r="F30" s="15"/>
    </row>
    <row r="31" spans="1:8" ht="40.5" customHeight="1" x14ac:dyDescent="0.25">
      <c r="A31" s="127" t="s">
        <v>184</v>
      </c>
      <c r="B31" s="127"/>
      <c r="C31" s="127"/>
      <c r="D31" s="127"/>
      <c r="E31" s="127"/>
      <c r="F31" s="127"/>
    </row>
    <row r="33" spans="2:7" ht="13.15" customHeight="1" x14ac:dyDescent="0.25">
      <c r="B33" s="21"/>
      <c r="C33" s="21"/>
      <c r="D33" s="21"/>
      <c r="E33" s="21"/>
      <c r="F33" s="21"/>
      <c r="G33" s="21">
        <f>G21-G35</f>
        <v>0</v>
      </c>
    </row>
    <row r="34" spans="2:7" ht="13.15" customHeight="1" x14ac:dyDescent="0.25">
      <c r="C34" s="21"/>
      <c r="D34" s="21"/>
      <c r="E34" s="21"/>
      <c r="F34" s="21"/>
    </row>
    <row r="35" spans="2:7" ht="13.15" customHeight="1" x14ac:dyDescent="0.25">
      <c r="B35" s="21"/>
      <c r="C35" s="21"/>
      <c r="D35" s="21"/>
      <c r="E35" s="21"/>
      <c r="F35" s="21"/>
    </row>
    <row r="36" spans="2:7" ht="13.15" customHeight="1" x14ac:dyDescent="0.25">
      <c r="C36" s="21"/>
      <c r="D36" s="21"/>
      <c r="E36" s="21"/>
      <c r="F36" s="21"/>
    </row>
  </sheetData>
  <mergeCells count="7">
    <mergeCell ref="A31:F31"/>
    <mergeCell ref="A1:F1"/>
    <mergeCell ref="A2:F2"/>
    <mergeCell ref="A3:F3"/>
    <mergeCell ref="B6:F6"/>
    <mergeCell ref="B14:F14"/>
    <mergeCell ref="B22:F22"/>
  </mergeCells>
  <printOptions horizontalCentered="1"/>
  <pageMargins left="0.25" right="0.25" top="0.75" bottom="0.75" header="0.3" footer="0.3"/>
  <pageSetup paperSize="9" orientation="portrait" cellComments="atEnd" r:id="rId1"/>
  <headerFooter alignWithMargins="0">
    <oddFooter>&amp;R&amp;A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J15"/>
  <sheetViews>
    <sheetView zoomScaleNormal="100" workbookViewId="0">
      <selection sqref="A1:F1"/>
    </sheetView>
  </sheetViews>
  <sheetFormatPr defaultColWidth="43.28515625" defaultRowHeight="13.15" customHeight="1" x14ac:dyDescent="0.25"/>
  <cols>
    <col min="1" max="1" width="41.28515625" style="1" customWidth="1"/>
    <col min="2" max="6" width="11.28515625" style="1" customWidth="1"/>
    <col min="7" max="8" width="1" style="1" customWidth="1"/>
    <col min="9" max="9" width="15.5703125" style="1" customWidth="1"/>
    <col min="10" max="17" width="8.5703125" style="1" customWidth="1"/>
    <col min="18" max="49" width="15.5703125" style="1" customWidth="1"/>
    <col min="50" max="16384" width="43.28515625" style="1"/>
  </cols>
  <sheetData>
    <row r="1" spans="1:10" ht="13.15" customHeight="1" thickBot="1" x14ac:dyDescent="0.3">
      <c r="A1" s="124" t="s">
        <v>50</v>
      </c>
      <c r="B1" s="124"/>
      <c r="C1" s="124"/>
      <c r="D1" s="124"/>
      <c r="E1" s="124"/>
      <c r="F1" s="124"/>
    </row>
    <row r="2" spans="1:10" ht="13.15" customHeight="1" x14ac:dyDescent="0.2">
      <c r="A2" s="125" t="s">
        <v>144</v>
      </c>
      <c r="B2" s="125"/>
      <c r="C2" s="125"/>
      <c r="D2" s="125"/>
      <c r="E2" s="125"/>
      <c r="F2" s="125"/>
    </row>
    <row r="3" spans="1:10" ht="13.15" customHeight="1" x14ac:dyDescent="0.25">
      <c r="A3" s="126" t="s">
        <v>43</v>
      </c>
      <c r="B3" s="126"/>
      <c r="C3" s="126"/>
      <c r="D3" s="126"/>
      <c r="E3" s="126"/>
      <c r="F3" s="126"/>
    </row>
    <row r="4" spans="1:10" ht="18" customHeight="1" x14ac:dyDescent="0.25">
      <c r="A4" s="2" t="s">
        <v>0</v>
      </c>
      <c r="B4" s="2">
        <v>2018</v>
      </c>
      <c r="C4" s="2">
        <v>2019</v>
      </c>
      <c r="D4" s="2">
        <v>2020</v>
      </c>
      <c r="E4" s="2">
        <v>2021</v>
      </c>
      <c r="F4" s="2">
        <v>2022</v>
      </c>
    </row>
    <row r="5" spans="1:10" ht="4.1500000000000004" customHeight="1" x14ac:dyDescent="0.25">
      <c r="A5" s="3"/>
      <c r="B5" s="3"/>
      <c r="C5" s="3"/>
      <c r="D5" s="3"/>
      <c r="E5" s="3"/>
      <c r="F5" s="3"/>
    </row>
    <row r="6" spans="1:10" ht="13.15" customHeight="1" x14ac:dyDescent="0.25">
      <c r="A6" s="18" t="s">
        <v>173</v>
      </c>
      <c r="B6" s="41">
        <v>86.6</v>
      </c>
      <c r="C6" s="41">
        <v>69.2</v>
      </c>
      <c r="D6" s="41">
        <v>29.1</v>
      </c>
      <c r="E6" s="41">
        <v>23.1</v>
      </c>
      <c r="F6" s="41">
        <v>26.4</v>
      </c>
    </row>
    <row r="7" spans="1:10" ht="13.15" customHeight="1" x14ac:dyDescent="0.25">
      <c r="A7" s="13" t="s">
        <v>174</v>
      </c>
      <c r="B7" s="42">
        <v>74.2</v>
      </c>
      <c r="C7" s="42">
        <v>83.4</v>
      </c>
      <c r="D7" s="42">
        <v>44</v>
      </c>
      <c r="E7" s="42">
        <v>39.5</v>
      </c>
      <c r="F7" s="42">
        <v>19.3</v>
      </c>
    </row>
    <row r="8" spans="1:10" ht="13.15" customHeight="1" x14ac:dyDescent="0.25">
      <c r="A8" s="23" t="s">
        <v>14</v>
      </c>
      <c r="B8" s="43">
        <f>SUM(B6:B7)</f>
        <v>160.80000000000001</v>
      </c>
      <c r="C8" s="43">
        <f>SUM(C6:C7)</f>
        <v>152.60000000000002</v>
      </c>
      <c r="D8" s="43">
        <f>SUM(D6:D7)</f>
        <v>73.099999999999994</v>
      </c>
      <c r="E8" s="43">
        <f>SUM(E6:E7)</f>
        <v>62.6</v>
      </c>
      <c r="F8" s="43">
        <f>SUM(F6:F7)</f>
        <v>45.7</v>
      </c>
      <c r="I8" s="39"/>
      <c r="J8" s="39"/>
    </row>
    <row r="9" spans="1:10" ht="5.0999999999999996" customHeight="1" x14ac:dyDescent="0.25">
      <c r="A9" s="30"/>
      <c r="B9" s="36"/>
      <c r="C9" s="36"/>
      <c r="D9" s="36"/>
      <c r="E9" s="36"/>
      <c r="F9" s="36"/>
    </row>
    <row r="10" spans="1:10" ht="13.15" customHeight="1" x14ac:dyDescent="0.25">
      <c r="A10" s="20" t="s">
        <v>90</v>
      </c>
      <c r="B10" s="44">
        <v>46</v>
      </c>
      <c r="C10" s="44">
        <v>55</v>
      </c>
      <c r="D10" s="44">
        <v>60</v>
      </c>
      <c r="E10" s="44">
        <v>63</v>
      </c>
      <c r="F10" s="44">
        <v>42</v>
      </c>
    </row>
    <row r="11" spans="1:10" ht="4.1500000000000004" customHeight="1" thickBot="1" x14ac:dyDescent="0.3">
      <c r="A11" s="15"/>
      <c r="B11" s="15"/>
      <c r="C11" s="15"/>
      <c r="D11" s="15"/>
      <c r="E11" s="15"/>
      <c r="F11" s="15"/>
    </row>
    <row r="12" spans="1:10" ht="23.65" customHeight="1" x14ac:dyDescent="0.25">
      <c r="A12" s="129" t="s">
        <v>183</v>
      </c>
      <c r="B12" s="129"/>
      <c r="C12" s="129"/>
      <c r="D12" s="129"/>
      <c r="E12" s="129"/>
      <c r="F12" s="129"/>
    </row>
    <row r="15" spans="1:10" ht="13.15" customHeight="1" x14ac:dyDescent="0.25">
      <c r="B15" s="21"/>
      <c r="C15" s="21"/>
      <c r="D15" s="21"/>
      <c r="E15" s="21"/>
      <c r="F15" s="21"/>
    </row>
  </sheetData>
  <mergeCells count="4">
    <mergeCell ref="A2:F2"/>
    <mergeCell ref="A3:F3"/>
    <mergeCell ref="A12:F12"/>
    <mergeCell ref="A1:F1"/>
  </mergeCells>
  <printOptions horizontalCentered="1"/>
  <pageMargins left="0.25" right="0.25" top="0.75" bottom="0.75" header="0.3" footer="0.3"/>
  <pageSetup paperSize="9" orientation="portrait" cellComments="atEnd" r:id="rId1"/>
  <headerFooter alignWithMargins="0">
    <oddFooter>&amp;R&amp;A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J10"/>
  <sheetViews>
    <sheetView zoomScaleNormal="100" workbookViewId="0">
      <selection sqref="A1:F1"/>
    </sheetView>
  </sheetViews>
  <sheetFormatPr defaultColWidth="43.28515625" defaultRowHeight="13.15" customHeight="1" x14ac:dyDescent="0.25"/>
  <cols>
    <col min="1" max="1" width="41.28515625" style="1" customWidth="1"/>
    <col min="2" max="6" width="11.28515625" style="1" customWidth="1"/>
    <col min="7" max="8" width="1" style="1" customWidth="1"/>
    <col min="9" max="9" width="15.5703125" style="1" customWidth="1"/>
    <col min="10" max="26" width="8.5703125" style="1" customWidth="1"/>
    <col min="27" max="58" width="15.5703125" style="1" customWidth="1"/>
    <col min="59" max="16384" width="43.28515625" style="1"/>
  </cols>
  <sheetData>
    <row r="1" spans="1:10" ht="13.15" customHeight="1" thickBot="1" x14ac:dyDescent="0.3">
      <c r="A1" s="124" t="s">
        <v>103</v>
      </c>
      <c r="B1" s="124"/>
      <c r="C1" s="124"/>
      <c r="D1" s="124"/>
      <c r="E1" s="124"/>
      <c r="F1" s="124"/>
    </row>
    <row r="2" spans="1:10" ht="13.15" customHeight="1" x14ac:dyDescent="0.2">
      <c r="A2" s="125" t="s">
        <v>113</v>
      </c>
      <c r="B2" s="125"/>
      <c r="C2" s="125"/>
      <c r="D2" s="125"/>
      <c r="E2" s="125"/>
      <c r="F2" s="125"/>
    </row>
    <row r="3" spans="1:10" ht="13.15" customHeight="1" x14ac:dyDescent="0.25">
      <c r="A3" s="126" t="s">
        <v>43</v>
      </c>
      <c r="B3" s="126"/>
      <c r="C3" s="126"/>
      <c r="D3" s="126"/>
      <c r="E3" s="126"/>
      <c r="F3" s="126"/>
    </row>
    <row r="4" spans="1:10" ht="18" customHeight="1" x14ac:dyDescent="0.25">
      <c r="A4" s="2" t="s">
        <v>0</v>
      </c>
      <c r="B4" s="2">
        <v>2018</v>
      </c>
      <c r="C4" s="2">
        <v>2019</v>
      </c>
      <c r="D4" s="2">
        <v>2020</v>
      </c>
      <c r="E4" s="2">
        <v>2021</v>
      </c>
      <c r="F4" s="2">
        <v>2022</v>
      </c>
    </row>
    <row r="5" spans="1:10" ht="4.1500000000000004" customHeight="1" x14ac:dyDescent="0.25">
      <c r="A5" s="3"/>
      <c r="B5" s="3"/>
      <c r="C5" s="3"/>
      <c r="D5" s="3"/>
      <c r="E5" s="3"/>
      <c r="F5" s="3"/>
    </row>
    <row r="6" spans="1:10" ht="13.15" customHeight="1" x14ac:dyDescent="0.25">
      <c r="A6" s="18" t="s">
        <v>91</v>
      </c>
      <c r="B6" s="41">
        <v>99.3</v>
      </c>
      <c r="C6" s="41">
        <v>121.3</v>
      </c>
      <c r="D6" s="41">
        <v>27.5</v>
      </c>
      <c r="E6" s="41">
        <v>22.9</v>
      </c>
      <c r="F6" s="41">
        <v>34.299999999999997</v>
      </c>
    </row>
    <row r="7" spans="1:10" ht="14.65" customHeight="1" x14ac:dyDescent="0.25">
      <c r="A7" s="22" t="s">
        <v>175</v>
      </c>
      <c r="B7" s="42">
        <v>12.9</v>
      </c>
      <c r="C7" s="42">
        <v>0.8</v>
      </c>
      <c r="D7" s="42">
        <v>59.3</v>
      </c>
      <c r="E7" s="42">
        <v>67.900000000000006</v>
      </c>
      <c r="F7" s="42">
        <v>61.6</v>
      </c>
    </row>
    <row r="8" spans="1:10" ht="13.15" customHeight="1" x14ac:dyDescent="0.25">
      <c r="A8" s="23" t="s">
        <v>14</v>
      </c>
      <c r="B8" s="43">
        <f>SUM(B6:B7)</f>
        <v>112.2</v>
      </c>
      <c r="C8" s="43">
        <f>SUM(C6:C7)</f>
        <v>122.1</v>
      </c>
      <c r="D8" s="43">
        <f>SUM(D6:D7)</f>
        <v>86.8</v>
      </c>
      <c r="E8" s="43">
        <f>SUM(E6:E7)</f>
        <v>90.800000000000011</v>
      </c>
      <c r="F8" s="43">
        <f>SUM(F6:F7)</f>
        <v>95.9</v>
      </c>
      <c r="I8" s="31"/>
      <c r="J8" s="31"/>
    </row>
    <row r="9" spans="1:10" ht="4.1500000000000004" customHeight="1" thickBot="1" x14ac:dyDescent="0.3">
      <c r="A9" s="15"/>
      <c r="B9" s="15"/>
      <c r="C9" s="15"/>
      <c r="D9" s="15"/>
      <c r="E9" s="15"/>
      <c r="F9" s="15"/>
    </row>
    <row r="10" spans="1:10" ht="26.65" customHeight="1" x14ac:dyDescent="0.25">
      <c r="A10" s="129" t="s">
        <v>183</v>
      </c>
      <c r="B10" s="129"/>
      <c r="C10" s="129"/>
      <c r="D10" s="129"/>
      <c r="E10" s="129"/>
      <c r="F10" s="129"/>
    </row>
  </sheetData>
  <mergeCells count="4">
    <mergeCell ref="A1:F1"/>
    <mergeCell ref="A2:F2"/>
    <mergeCell ref="A3:F3"/>
    <mergeCell ref="A10:F10"/>
  </mergeCells>
  <printOptions horizontalCentered="1"/>
  <pageMargins left="0.25" right="0.25" top="0.75" bottom="0.75" header="0.3" footer="0.3"/>
  <pageSetup paperSize="9" orientation="portrait" cellComments="atEnd" r:id="rId1"/>
  <headerFooter alignWithMargins="0">
    <oddFooter>&amp;R&amp;A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H9"/>
  <sheetViews>
    <sheetView zoomScaleNormal="100" workbookViewId="0">
      <selection sqref="A1:F1"/>
    </sheetView>
  </sheetViews>
  <sheetFormatPr defaultColWidth="43.28515625" defaultRowHeight="13.15" customHeight="1" x14ac:dyDescent="0.25"/>
  <cols>
    <col min="1" max="1" width="44.28515625" style="1" customWidth="1"/>
    <col min="2" max="6" width="10.7109375" style="1" customWidth="1"/>
    <col min="7" max="8" width="1" style="1" customWidth="1"/>
    <col min="9" max="20" width="17.42578125" style="1" customWidth="1"/>
    <col min="21" max="16384" width="43.28515625" style="1"/>
  </cols>
  <sheetData>
    <row r="1" spans="1:8" ht="13.15" customHeight="1" thickBot="1" x14ac:dyDescent="0.3">
      <c r="A1" s="124" t="s">
        <v>77</v>
      </c>
      <c r="B1" s="124"/>
      <c r="C1" s="124"/>
      <c r="D1" s="124"/>
      <c r="E1" s="124"/>
      <c r="F1" s="124"/>
    </row>
    <row r="2" spans="1:8" ht="13.15" customHeight="1" x14ac:dyDescent="0.2">
      <c r="A2" s="125" t="s">
        <v>65</v>
      </c>
      <c r="B2" s="125"/>
      <c r="C2" s="125"/>
      <c r="D2" s="125"/>
      <c r="E2" s="125"/>
      <c r="F2" s="125"/>
    </row>
    <row r="3" spans="1:8" ht="13.15" customHeight="1" x14ac:dyDescent="0.25">
      <c r="A3" s="128" t="s">
        <v>81</v>
      </c>
      <c r="B3" s="128"/>
      <c r="C3" s="128"/>
      <c r="D3" s="128"/>
      <c r="E3" s="128"/>
      <c r="F3" s="128"/>
    </row>
    <row r="4" spans="1:8" ht="18" customHeight="1" x14ac:dyDescent="0.25">
      <c r="A4" s="2" t="s">
        <v>0</v>
      </c>
      <c r="B4" s="2">
        <v>2018</v>
      </c>
      <c r="C4" s="2">
        <v>2019</v>
      </c>
      <c r="D4" s="2">
        <v>2020</v>
      </c>
      <c r="E4" s="2">
        <v>2021</v>
      </c>
      <c r="F4" s="2">
        <v>2022</v>
      </c>
    </row>
    <row r="5" spans="1:8" ht="4.1500000000000004" customHeight="1" x14ac:dyDescent="0.25">
      <c r="A5" s="3"/>
      <c r="B5" s="3"/>
      <c r="C5" s="3"/>
      <c r="D5" s="3"/>
      <c r="E5" s="3"/>
      <c r="F5" s="3"/>
    </row>
    <row r="6" spans="1:8" s="6" customFormat="1" ht="13.15" customHeight="1" x14ac:dyDescent="0.25">
      <c r="A6" s="20" t="s">
        <v>154</v>
      </c>
      <c r="B6" s="88" t="s">
        <v>75</v>
      </c>
      <c r="C6" s="88">
        <v>5387</v>
      </c>
      <c r="D6" s="88">
        <v>3278</v>
      </c>
      <c r="E6" s="88">
        <v>1103</v>
      </c>
      <c r="F6" s="88">
        <v>869</v>
      </c>
      <c r="G6" s="66"/>
      <c r="H6" s="67"/>
    </row>
    <row r="7" spans="1:8" s="6" customFormat="1" ht="13.15" customHeight="1" x14ac:dyDescent="0.25">
      <c r="A7" s="22" t="s">
        <v>99</v>
      </c>
      <c r="B7" s="89">
        <v>4446</v>
      </c>
      <c r="C7" s="89">
        <v>4389</v>
      </c>
      <c r="D7" s="89">
        <v>2982</v>
      </c>
      <c r="E7" s="89">
        <v>3568</v>
      </c>
      <c r="F7" s="89">
        <v>3578</v>
      </c>
      <c r="G7" s="66"/>
      <c r="H7" s="67"/>
    </row>
    <row r="8" spans="1:8" ht="4.1500000000000004" customHeight="1" thickBot="1" x14ac:dyDescent="0.3">
      <c r="A8" s="15"/>
      <c r="B8" s="15"/>
      <c r="C8" s="15"/>
      <c r="D8" s="15"/>
      <c r="E8" s="15"/>
      <c r="F8" s="15"/>
    </row>
    <row r="9" spans="1:8" ht="26.1" customHeight="1" x14ac:dyDescent="0.25">
      <c r="A9" s="127" t="s">
        <v>183</v>
      </c>
      <c r="B9" s="127"/>
      <c r="C9" s="127"/>
      <c r="D9" s="127"/>
      <c r="E9" s="127"/>
      <c r="F9" s="127"/>
    </row>
  </sheetData>
  <mergeCells count="4">
    <mergeCell ref="A1:F1"/>
    <mergeCell ref="A2:F2"/>
    <mergeCell ref="A3:F3"/>
    <mergeCell ref="A9:F9"/>
  </mergeCells>
  <printOptions horizontalCentered="1"/>
  <pageMargins left="0.25" right="0.25" top="0.75" bottom="0.75" header="0.3" footer="0.3"/>
  <pageSetup paperSize="9" orientation="portrait" cellComments="atEnd" r:id="rId1"/>
  <headerFooter alignWithMargins="0">
    <oddFooter>&amp;R&amp;A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G11"/>
  <sheetViews>
    <sheetView zoomScaleNormal="100" workbookViewId="0">
      <selection sqref="A1:E1"/>
    </sheetView>
  </sheetViews>
  <sheetFormatPr defaultColWidth="43.28515625" defaultRowHeight="13.15" customHeight="1" x14ac:dyDescent="0.25"/>
  <cols>
    <col min="1" max="1" width="43" style="1" customWidth="1"/>
    <col min="2" max="5" width="13.7109375" style="1" customWidth="1"/>
    <col min="6" max="7" width="1" style="1" customWidth="1"/>
    <col min="8" max="19" width="17.42578125" style="1" customWidth="1"/>
    <col min="20" max="16384" width="43.28515625" style="1"/>
  </cols>
  <sheetData>
    <row r="1" spans="1:7" ht="13.15" customHeight="1" thickBot="1" x14ac:dyDescent="0.3">
      <c r="A1" s="124" t="s">
        <v>78</v>
      </c>
      <c r="B1" s="124"/>
      <c r="C1" s="124"/>
      <c r="D1" s="124"/>
      <c r="E1" s="124"/>
    </row>
    <row r="2" spans="1:7" ht="13.15" customHeight="1" x14ac:dyDescent="0.2">
      <c r="A2" s="125" t="s">
        <v>148</v>
      </c>
      <c r="B2" s="125"/>
      <c r="C2" s="125"/>
      <c r="D2" s="125"/>
      <c r="E2" s="125"/>
    </row>
    <row r="3" spans="1:7" ht="13.15" customHeight="1" x14ac:dyDescent="0.25">
      <c r="A3" s="128" t="s">
        <v>92</v>
      </c>
      <c r="B3" s="128"/>
      <c r="C3" s="128"/>
      <c r="D3" s="128"/>
      <c r="E3" s="128"/>
    </row>
    <row r="4" spans="1:7" ht="18" customHeight="1" x14ac:dyDescent="0.25">
      <c r="A4" s="2" t="s">
        <v>0</v>
      </c>
      <c r="B4" s="2">
        <v>2019</v>
      </c>
      <c r="C4" s="2">
        <v>2020</v>
      </c>
      <c r="D4" s="2">
        <v>2021</v>
      </c>
      <c r="E4" s="2">
        <v>2022</v>
      </c>
    </row>
    <row r="5" spans="1:7" ht="4.1500000000000004" customHeight="1" x14ac:dyDescent="0.25">
      <c r="A5" s="3"/>
      <c r="B5" s="3"/>
      <c r="C5" s="3"/>
      <c r="D5" s="3"/>
      <c r="E5" s="3"/>
    </row>
    <row r="6" spans="1:7" s="6" customFormat="1" ht="13.15" customHeight="1" x14ac:dyDescent="0.25">
      <c r="A6" s="20" t="s">
        <v>98</v>
      </c>
      <c r="B6" s="88">
        <v>32410</v>
      </c>
      <c r="C6" s="88">
        <v>8350</v>
      </c>
      <c r="D6" s="88">
        <v>14200</v>
      </c>
      <c r="E6" s="88">
        <v>93000</v>
      </c>
      <c r="F6" s="66"/>
      <c r="G6" s="67"/>
    </row>
    <row r="7" spans="1:7" ht="13.15" customHeight="1" x14ac:dyDescent="0.25">
      <c r="A7" s="13" t="s">
        <v>114</v>
      </c>
      <c r="B7" s="89">
        <v>36540</v>
      </c>
      <c r="C7" s="89">
        <v>23550</v>
      </c>
      <c r="D7" s="89">
        <v>36240</v>
      </c>
      <c r="E7" s="89">
        <v>32250</v>
      </c>
      <c r="F7" s="68"/>
      <c r="G7" s="67"/>
    </row>
    <row r="8" spans="1:7" s="6" customFormat="1" ht="13.15" customHeight="1" x14ac:dyDescent="0.25">
      <c r="A8" s="20" t="s">
        <v>115</v>
      </c>
      <c r="B8" s="88">
        <v>49990</v>
      </c>
      <c r="C8" s="88">
        <v>49490</v>
      </c>
      <c r="D8" s="88">
        <v>15110</v>
      </c>
      <c r="E8" s="88">
        <v>20870</v>
      </c>
      <c r="F8" s="66"/>
      <c r="G8" s="67"/>
    </row>
    <row r="9" spans="1:7" ht="13.15" customHeight="1" x14ac:dyDescent="0.25">
      <c r="A9" s="13" t="s">
        <v>116</v>
      </c>
      <c r="B9" s="89">
        <v>3770</v>
      </c>
      <c r="C9" s="89">
        <v>5080</v>
      </c>
      <c r="D9" s="89">
        <v>2970</v>
      </c>
      <c r="E9" s="89">
        <v>3277</v>
      </c>
      <c r="F9" s="68"/>
      <c r="G9" s="67"/>
    </row>
    <row r="10" spans="1:7" ht="4.1500000000000004" customHeight="1" thickBot="1" x14ac:dyDescent="0.3">
      <c r="A10" s="15"/>
      <c r="B10" s="15"/>
      <c r="C10" s="15"/>
      <c r="D10" s="15"/>
      <c r="E10" s="15"/>
    </row>
    <row r="11" spans="1:7" ht="26.1" customHeight="1" x14ac:dyDescent="0.25">
      <c r="A11" s="127" t="s">
        <v>140</v>
      </c>
      <c r="B11" s="127"/>
      <c r="C11" s="127"/>
      <c r="D11" s="127"/>
      <c r="E11" s="127"/>
    </row>
  </sheetData>
  <mergeCells count="4">
    <mergeCell ref="A1:E1"/>
    <mergeCell ref="A2:E2"/>
    <mergeCell ref="A3:E3"/>
    <mergeCell ref="A11:E11"/>
  </mergeCells>
  <printOptions horizontalCentered="1"/>
  <pageMargins left="0.25" right="0.25" top="0.75" bottom="0.75" header="0.3" footer="0.3"/>
  <pageSetup paperSize="9" orientation="portrait" cellComments="atEnd" r:id="rId1"/>
  <headerFooter alignWithMargins="0">
    <oddFooter>&amp;R&amp;A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H20"/>
  <sheetViews>
    <sheetView zoomScaleNormal="100" workbookViewId="0">
      <selection sqref="A1:E1"/>
    </sheetView>
  </sheetViews>
  <sheetFormatPr defaultColWidth="43.28515625" defaultRowHeight="13.15" customHeight="1" x14ac:dyDescent="0.25"/>
  <cols>
    <col min="1" max="1" width="56.7109375" style="1" customWidth="1"/>
    <col min="2" max="5" width="10.28515625" style="1" customWidth="1"/>
    <col min="6" max="7" width="1" style="1" customWidth="1"/>
    <col min="8" max="19" width="17.42578125" style="1" customWidth="1"/>
    <col min="20" max="16384" width="43.28515625" style="1"/>
  </cols>
  <sheetData>
    <row r="1" spans="1:7" ht="13.15" customHeight="1" thickBot="1" x14ac:dyDescent="0.3">
      <c r="A1" s="124" t="s">
        <v>80</v>
      </c>
      <c r="B1" s="124"/>
      <c r="C1" s="124"/>
      <c r="D1" s="124"/>
      <c r="E1" s="124"/>
    </row>
    <row r="2" spans="1:7" ht="13.15" customHeight="1" x14ac:dyDescent="0.2">
      <c r="A2" s="125" t="s">
        <v>141</v>
      </c>
      <c r="B2" s="125"/>
      <c r="C2" s="125"/>
      <c r="D2" s="125"/>
      <c r="E2" s="125"/>
      <c r="F2" s="25"/>
      <c r="G2" s="25"/>
    </row>
    <row r="3" spans="1:7" ht="13.15" customHeight="1" x14ac:dyDescent="0.25">
      <c r="A3" s="126" t="s">
        <v>47</v>
      </c>
      <c r="B3" s="126"/>
      <c r="C3" s="126"/>
      <c r="D3" s="126"/>
      <c r="E3" s="126"/>
      <c r="F3" s="26"/>
      <c r="G3" s="26"/>
    </row>
    <row r="4" spans="1:7" ht="18" customHeight="1" x14ac:dyDescent="0.25">
      <c r="A4" s="2" t="s">
        <v>0</v>
      </c>
      <c r="B4" s="2">
        <v>2019</v>
      </c>
      <c r="C4" s="2">
        <v>2020</v>
      </c>
      <c r="D4" s="2">
        <v>2021</v>
      </c>
      <c r="E4" s="2">
        <v>2022</v>
      </c>
    </row>
    <row r="5" spans="1:7" ht="4.1500000000000004" customHeight="1" x14ac:dyDescent="0.25">
      <c r="A5" s="3"/>
      <c r="B5" s="3"/>
      <c r="C5" s="3"/>
      <c r="D5" s="3"/>
      <c r="E5" s="3"/>
    </row>
    <row r="6" spans="1:7" s="6" customFormat="1" ht="13.15" customHeight="1" x14ac:dyDescent="0.25">
      <c r="A6" s="18" t="s">
        <v>170</v>
      </c>
      <c r="B6" s="33">
        <v>791</v>
      </c>
      <c r="C6" s="33">
        <v>692</v>
      </c>
      <c r="D6" s="33">
        <v>663</v>
      </c>
      <c r="E6" s="33">
        <v>807</v>
      </c>
      <c r="F6" s="69"/>
      <c r="G6" s="70"/>
    </row>
    <row r="7" spans="1:7" s="6" customFormat="1" ht="13.15" customHeight="1" x14ac:dyDescent="0.25">
      <c r="A7" s="22" t="s">
        <v>191</v>
      </c>
      <c r="B7" s="34">
        <v>813524</v>
      </c>
      <c r="C7" s="34">
        <v>894370</v>
      </c>
      <c r="D7" s="34">
        <v>763888</v>
      </c>
      <c r="E7" s="34">
        <v>1292427</v>
      </c>
      <c r="F7" s="69"/>
      <c r="G7" s="70"/>
    </row>
    <row r="8" spans="1:7" ht="13.15" customHeight="1" x14ac:dyDescent="0.25">
      <c r="A8" s="18" t="s">
        <v>117</v>
      </c>
      <c r="B8" s="33">
        <v>131417</v>
      </c>
      <c r="C8" s="33">
        <v>67666</v>
      </c>
      <c r="D8" s="33">
        <v>108224</v>
      </c>
      <c r="E8" s="33">
        <v>57643</v>
      </c>
      <c r="F8" s="71"/>
      <c r="G8" s="70"/>
    </row>
    <row r="9" spans="1:7" s="6" customFormat="1" ht="13.15" customHeight="1" x14ac:dyDescent="0.25">
      <c r="A9" s="13" t="s">
        <v>118</v>
      </c>
      <c r="B9" s="34">
        <v>542763</v>
      </c>
      <c r="C9" s="34">
        <v>641174</v>
      </c>
      <c r="D9" s="34">
        <v>418200</v>
      </c>
      <c r="E9" s="34">
        <v>424945</v>
      </c>
      <c r="F9" s="66"/>
      <c r="G9" s="67"/>
    </row>
    <row r="10" spans="1:7" ht="13.15" customHeight="1" x14ac:dyDescent="0.25">
      <c r="A10" s="18" t="s">
        <v>119</v>
      </c>
      <c r="B10" s="33">
        <v>133904</v>
      </c>
      <c r="C10" s="33">
        <v>151162</v>
      </c>
      <c r="D10" s="33">
        <v>147485</v>
      </c>
      <c r="E10" s="33">
        <v>132793</v>
      </c>
      <c r="F10" s="68"/>
      <c r="G10" s="67"/>
    </row>
    <row r="11" spans="1:7" ht="13.15" customHeight="1" x14ac:dyDescent="0.25">
      <c r="A11" s="13" t="s">
        <v>120</v>
      </c>
      <c r="B11" s="34">
        <v>24</v>
      </c>
      <c r="C11" s="34">
        <v>32</v>
      </c>
      <c r="D11" s="34">
        <v>21</v>
      </c>
      <c r="E11" s="34">
        <v>14</v>
      </c>
      <c r="F11" s="68"/>
      <c r="G11" s="67"/>
    </row>
    <row r="12" spans="1:7" ht="13.15" customHeight="1" x14ac:dyDescent="0.25">
      <c r="A12" s="18" t="s">
        <v>150</v>
      </c>
      <c r="B12" s="33">
        <v>851596.01032000023</v>
      </c>
      <c r="C12" s="33">
        <v>572744.6692</v>
      </c>
      <c r="D12" s="33">
        <v>597381.60504000005</v>
      </c>
      <c r="E12" s="33">
        <v>637930</v>
      </c>
      <c r="F12" s="68"/>
      <c r="G12" s="67"/>
    </row>
    <row r="13" spans="1:7" ht="4.1500000000000004" customHeight="1" thickBot="1" x14ac:dyDescent="0.3">
      <c r="A13" s="15"/>
      <c r="B13" s="15"/>
      <c r="C13" s="15"/>
      <c r="D13" s="15"/>
      <c r="E13" s="15"/>
    </row>
    <row r="14" spans="1:7" ht="25.5" customHeight="1" x14ac:dyDescent="0.25">
      <c r="A14" s="127" t="s">
        <v>182</v>
      </c>
      <c r="B14" s="127"/>
      <c r="C14" s="127"/>
      <c r="D14" s="127"/>
      <c r="E14" s="127"/>
    </row>
    <row r="20" spans="8:8" ht="13.15" customHeight="1" x14ac:dyDescent="0.25">
      <c r="H20" s="105"/>
    </row>
  </sheetData>
  <mergeCells count="4">
    <mergeCell ref="A1:E1"/>
    <mergeCell ref="A2:E2"/>
    <mergeCell ref="A3:E3"/>
    <mergeCell ref="A14:E14"/>
  </mergeCells>
  <printOptions horizontalCentered="1"/>
  <pageMargins left="0.25" right="0.25" top="0.75" bottom="0.75" header="0.3" footer="0.3"/>
  <pageSetup paperSize="9" orientation="portrait" cellComments="atEnd" r:id="rId1"/>
  <headerFooter alignWithMargins="0">
    <oddFooter>&amp;R&amp;A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H26"/>
  <sheetViews>
    <sheetView zoomScaleNormal="100" workbookViewId="0">
      <selection sqref="A1:F1"/>
    </sheetView>
  </sheetViews>
  <sheetFormatPr defaultColWidth="43.28515625" defaultRowHeight="13.15" customHeight="1" x14ac:dyDescent="0.25"/>
  <cols>
    <col min="1" max="1" width="41.28515625" style="1" customWidth="1"/>
    <col min="2" max="6" width="11.28515625" style="1" customWidth="1"/>
    <col min="7" max="8" width="1" style="1" customWidth="1"/>
    <col min="9" max="11" width="17.42578125" style="1" customWidth="1"/>
    <col min="12" max="16384" width="43.28515625" style="1"/>
  </cols>
  <sheetData>
    <row r="1" spans="1:8" ht="13.15" customHeight="1" thickBot="1" x14ac:dyDescent="0.3">
      <c r="A1" s="124" t="s">
        <v>96</v>
      </c>
      <c r="B1" s="124"/>
      <c r="C1" s="124"/>
      <c r="D1" s="124"/>
      <c r="E1" s="124"/>
      <c r="F1" s="124"/>
    </row>
    <row r="2" spans="1:8" ht="13.15" customHeight="1" x14ac:dyDescent="0.25">
      <c r="A2" s="125" t="s">
        <v>11</v>
      </c>
      <c r="B2" s="125"/>
      <c r="C2" s="125"/>
      <c r="D2" s="125"/>
      <c r="E2" s="125"/>
      <c r="F2" s="125"/>
      <c r="G2" s="68"/>
      <c r="H2" s="67"/>
    </row>
    <row r="3" spans="1:8" ht="13.15" customHeight="1" x14ac:dyDescent="0.25">
      <c r="A3" s="126" t="s">
        <v>153</v>
      </c>
      <c r="B3" s="126"/>
      <c r="C3" s="126"/>
      <c r="D3" s="126"/>
      <c r="E3" s="126"/>
      <c r="F3" s="126"/>
      <c r="G3" s="68"/>
      <c r="H3" s="67"/>
    </row>
    <row r="4" spans="1:8" ht="18" customHeight="1" x14ac:dyDescent="0.25">
      <c r="A4" s="2" t="s">
        <v>0</v>
      </c>
      <c r="B4" s="2">
        <v>2018</v>
      </c>
      <c r="C4" s="2">
        <v>2019</v>
      </c>
      <c r="D4" s="2">
        <v>2020</v>
      </c>
      <c r="E4" s="2">
        <v>2021</v>
      </c>
      <c r="F4" s="2">
        <v>2022</v>
      </c>
    </row>
    <row r="5" spans="1:8" ht="4.1500000000000004" customHeight="1" x14ac:dyDescent="0.25">
      <c r="A5" s="3"/>
      <c r="B5" s="3"/>
      <c r="C5" s="3"/>
      <c r="D5" s="3"/>
      <c r="E5" s="3"/>
      <c r="F5" s="3"/>
    </row>
    <row r="6" spans="1:8" s="6" customFormat="1" ht="13.15" customHeight="1" x14ac:dyDescent="0.25">
      <c r="A6" s="8" t="s">
        <v>45</v>
      </c>
      <c r="B6" s="88">
        <v>20652</v>
      </c>
      <c r="C6" s="88">
        <v>19111</v>
      </c>
      <c r="D6" s="88">
        <v>3019</v>
      </c>
      <c r="E6" s="88">
        <v>1287</v>
      </c>
      <c r="F6" s="88">
        <v>5013</v>
      </c>
      <c r="G6" s="66"/>
      <c r="H6" s="67"/>
    </row>
    <row r="7" spans="1:8" ht="13.15" customHeight="1" x14ac:dyDescent="0.25">
      <c r="A7" s="1" t="s">
        <v>46</v>
      </c>
      <c r="B7" s="89">
        <v>8571</v>
      </c>
      <c r="C7" s="89">
        <v>8900</v>
      </c>
      <c r="D7" s="89">
        <v>1565</v>
      </c>
      <c r="E7" s="89">
        <v>2254</v>
      </c>
      <c r="F7" s="89">
        <v>4995</v>
      </c>
      <c r="G7" s="68"/>
      <c r="H7" s="67"/>
    </row>
    <row r="8" spans="1:8" ht="13.15" customHeight="1" x14ac:dyDescent="0.25">
      <c r="A8" s="8" t="s">
        <v>198</v>
      </c>
      <c r="B8" s="88"/>
      <c r="C8" s="88"/>
      <c r="D8" s="88"/>
      <c r="E8" s="88"/>
      <c r="F8" s="88">
        <v>5</v>
      </c>
      <c r="G8" s="68"/>
      <c r="H8" s="67"/>
    </row>
    <row r="9" spans="1:8" ht="13.15" customHeight="1" x14ac:dyDescent="0.25">
      <c r="A9" s="1" t="s">
        <v>89</v>
      </c>
      <c r="B9" s="89">
        <v>247</v>
      </c>
      <c r="C9" s="89">
        <v>284</v>
      </c>
      <c r="D9" s="89">
        <v>214</v>
      </c>
      <c r="E9" s="89">
        <v>294</v>
      </c>
      <c r="F9" s="89">
        <v>386</v>
      </c>
      <c r="G9" s="68"/>
      <c r="H9" s="67"/>
    </row>
    <row r="10" spans="1:8" ht="13.15" customHeight="1" x14ac:dyDescent="0.25">
      <c r="A10" s="8" t="s">
        <v>93</v>
      </c>
      <c r="B10" s="88">
        <v>230</v>
      </c>
      <c r="C10" s="88">
        <v>254</v>
      </c>
      <c r="D10" s="88">
        <v>35</v>
      </c>
      <c r="E10" s="88">
        <v>10</v>
      </c>
      <c r="F10" s="88">
        <v>46</v>
      </c>
      <c r="G10" s="68"/>
      <c r="H10" s="67"/>
    </row>
    <row r="11" spans="1:8" ht="13.15" customHeight="1" x14ac:dyDescent="0.25">
      <c r="A11" s="1" t="s">
        <v>197</v>
      </c>
      <c r="B11" s="89" t="s">
        <v>75</v>
      </c>
      <c r="C11" s="89" t="s">
        <v>75</v>
      </c>
      <c r="D11" s="89" t="s">
        <v>75</v>
      </c>
      <c r="E11" s="89" t="s">
        <v>75</v>
      </c>
      <c r="F11" s="89">
        <v>58</v>
      </c>
      <c r="G11" s="68"/>
      <c r="H11" s="67"/>
    </row>
    <row r="12" spans="1:8" ht="13.15" customHeight="1" x14ac:dyDescent="0.25">
      <c r="A12" s="8" t="s">
        <v>94</v>
      </c>
      <c r="B12" s="88">
        <v>1585</v>
      </c>
      <c r="C12" s="88">
        <v>1225</v>
      </c>
      <c r="D12" s="88">
        <v>659</v>
      </c>
      <c r="E12" s="88">
        <v>694</v>
      </c>
      <c r="F12" s="88">
        <v>825</v>
      </c>
      <c r="G12" s="68"/>
      <c r="H12" s="67"/>
    </row>
    <row r="13" spans="1:8" ht="13.15" customHeight="1" x14ac:dyDescent="0.25">
      <c r="A13" s="11" t="s">
        <v>88</v>
      </c>
      <c r="B13" s="90">
        <f>SUM(B6:B12)</f>
        <v>31285</v>
      </c>
      <c r="C13" s="90">
        <f>SUM(C6:C12)</f>
        <v>29774</v>
      </c>
      <c r="D13" s="90">
        <f>SUM(D6:D12)</f>
        <v>5492</v>
      </c>
      <c r="E13" s="90">
        <f>SUM(E6:E12)</f>
        <v>4539</v>
      </c>
      <c r="F13" s="90">
        <f>SUM(F6:F12)</f>
        <v>11328</v>
      </c>
    </row>
    <row r="14" spans="1:8" ht="5.0999999999999996" customHeight="1" x14ac:dyDescent="0.25">
      <c r="A14" s="11"/>
      <c r="B14" s="91"/>
      <c r="C14" s="91"/>
      <c r="D14" s="91"/>
      <c r="E14" s="91"/>
      <c r="F14" s="91"/>
    </row>
    <row r="15" spans="1:8" ht="13.15" customHeight="1" x14ac:dyDescent="0.25">
      <c r="A15" s="20" t="s">
        <v>74</v>
      </c>
      <c r="B15" s="92" t="s">
        <v>75</v>
      </c>
      <c r="C15" s="88">
        <v>50118</v>
      </c>
      <c r="D15" s="88">
        <v>8663</v>
      </c>
      <c r="E15" s="88">
        <v>16741</v>
      </c>
      <c r="F15" s="88">
        <v>30096</v>
      </c>
    </row>
    <row r="16" spans="1:8" ht="13.15" customHeight="1" x14ac:dyDescent="0.25">
      <c r="A16" s="10" t="s">
        <v>76</v>
      </c>
      <c r="B16" s="93" t="s">
        <v>75</v>
      </c>
      <c r="C16" s="89">
        <v>41783</v>
      </c>
      <c r="D16" s="89">
        <v>7532</v>
      </c>
      <c r="E16" s="89">
        <v>16464</v>
      </c>
      <c r="F16" s="89">
        <v>27813</v>
      </c>
    </row>
    <row r="17" spans="1:6" ht="4.1500000000000004" customHeight="1" thickBot="1" x14ac:dyDescent="0.3">
      <c r="A17" s="15"/>
      <c r="B17" s="15"/>
      <c r="C17" s="15"/>
      <c r="D17" s="15"/>
      <c r="E17" s="15"/>
      <c r="F17" s="15"/>
    </row>
    <row r="18" spans="1:6" ht="27.75" customHeight="1" x14ac:dyDescent="0.25">
      <c r="A18" s="127"/>
      <c r="B18" s="127"/>
      <c r="C18" s="127"/>
      <c r="D18" s="127"/>
      <c r="E18" s="127"/>
      <c r="F18" s="127"/>
    </row>
    <row r="20" spans="1:6" ht="13.15" customHeight="1" x14ac:dyDescent="0.25">
      <c r="C20" s="109"/>
    </row>
    <row r="21" spans="1:6" ht="13.15" customHeight="1" x14ac:dyDescent="0.25">
      <c r="C21" s="109"/>
    </row>
    <row r="22" spans="1:6" ht="13.15" customHeight="1" x14ac:dyDescent="0.25">
      <c r="C22" s="109"/>
    </row>
    <row r="23" spans="1:6" ht="13.15" customHeight="1" x14ac:dyDescent="0.25">
      <c r="C23" s="109"/>
    </row>
    <row r="24" spans="1:6" ht="13.15" customHeight="1" x14ac:dyDescent="0.25">
      <c r="C24" s="109"/>
    </row>
    <row r="25" spans="1:6" ht="13.15" customHeight="1" x14ac:dyDescent="0.25">
      <c r="C25" s="109"/>
    </row>
    <row r="26" spans="1:6" ht="13.15" customHeight="1" x14ac:dyDescent="0.25">
      <c r="C26" s="109"/>
    </row>
  </sheetData>
  <mergeCells count="4">
    <mergeCell ref="A18:F18"/>
    <mergeCell ref="A1:F1"/>
    <mergeCell ref="A2:F2"/>
    <mergeCell ref="A3:F3"/>
  </mergeCells>
  <printOptions horizontalCentered="1"/>
  <pageMargins left="0.25" right="0.25" top="0.75" bottom="0.75" header="0.3" footer="0.3"/>
  <pageSetup paperSize="9" orientation="portrait" cellComments="atEnd" r:id="rId1"/>
  <headerFooter alignWithMargins="0">
    <oddFooter>&amp;R&amp;A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E16"/>
  <sheetViews>
    <sheetView zoomScaleNormal="100" workbookViewId="0">
      <selection sqref="A1:E1"/>
    </sheetView>
  </sheetViews>
  <sheetFormatPr defaultColWidth="43.28515625" defaultRowHeight="13.15" customHeight="1" x14ac:dyDescent="0.25"/>
  <cols>
    <col min="1" max="1" width="43" style="1" customWidth="1"/>
    <col min="2" max="5" width="13.7109375" style="1" customWidth="1"/>
    <col min="6" max="7" width="1" style="1" customWidth="1"/>
    <col min="8" max="17" width="17.42578125" style="1" customWidth="1"/>
    <col min="18" max="16384" width="43.28515625" style="1"/>
  </cols>
  <sheetData>
    <row r="1" spans="1:5" ht="13.15" customHeight="1" thickBot="1" x14ac:dyDescent="0.3">
      <c r="A1" s="124" t="s">
        <v>95</v>
      </c>
      <c r="B1" s="124"/>
      <c r="C1" s="124"/>
      <c r="D1" s="124"/>
      <c r="E1" s="124"/>
    </row>
    <row r="2" spans="1:5" ht="13.15" customHeight="1" x14ac:dyDescent="0.2">
      <c r="A2" s="125" t="s">
        <v>201</v>
      </c>
      <c r="B2" s="125"/>
      <c r="C2" s="125"/>
      <c r="D2" s="125"/>
      <c r="E2" s="125"/>
    </row>
    <row r="3" spans="1:5" ht="13.15" customHeight="1" x14ac:dyDescent="0.25">
      <c r="A3" s="128" t="s">
        <v>171</v>
      </c>
      <c r="B3" s="128"/>
      <c r="C3" s="128"/>
      <c r="D3" s="128"/>
      <c r="E3" s="128"/>
    </row>
    <row r="4" spans="1:5" ht="18" customHeight="1" x14ac:dyDescent="0.25">
      <c r="A4" s="2" t="s">
        <v>0</v>
      </c>
      <c r="B4" s="2">
        <v>2019</v>
      </c>
      <c r="C4" s="2">
        <v>2020</v>
      </c>
      <c r="D4" s="2">
        <v>2021</v>
      </c>
      <c r="E4" s="2">
        <v>2022</v>
      </c>
    </row>
    <row r="5" spans="1:5" ht="4.1500000000000004" customHeight="1" x14ac:dyDescent="0.25">
      <c r="A5" s="3"/>
      <c r="B5" s="3"/>
      <c r="C5" s="3"/>
      <c r="D5" s="3"/>
      <c r="E5" s="3"/>
    </row>
    <row r="6" spans="1:5" s="6" customFormat="1" ht="13.15" customHeight="1" x14ac:dyDescent="0.2">
      <c r="A6" s="116" t="s">
        <v>199</v>
      </c>
      <c r="B6" s="99"/>
      <c r="C6" s="99"/>
      <c r="D6" s="99"/>
      <c r="E6" s="99"/>
    </row>
    <row r="7" spans="1:5" s="6" customFormat="1" ht="13.15" customHeight="1" x14ac:dyDescent="0.2">
      <c r="A7" s="46" t="s">
        <v>202</v>
      </c>
      <c r="B7" s="103">
        <v>237.57975848520203</v>
      </c>
      <c r="C7" s="103">
        <v>237</v>
      </c>
      <c r="D7" s="103">
        <v>162.6</v>
      </c>
      <c r="E7" s="103">
        <v>152.80000000000001</v>
      </c>
    </row>
    <row r="8" spans="1:5" s="6" customFormat="1" ht="13.15" customHeight="1" x14ac:dyDescent="0.2">
      <c r="A8" s="49" t="s">
        <v>203</v>
      </c>
      <c r="B8" s="117">
        <v>2</v>
      </c>
      <c r="C8" s="117">
        <v>1.6</v>
      </c>
      <c r="D8" s="117">
        <v>1.4</v>
      </c>
      <c r="E8" s="117">
        <v>1.3</v>
      </c>
    </row>
    <row r="9" spans="1:5" s="6" customFormat="1" ht="13.15" customHeight="1" x14ac:dyDescent="0.2">
      <c r="A9" s="118" t="s">
        <v>142</v>
      </c>
      <c r="B9" s="103"/>
      <c r="C9" s="103"/>
      <c r="D9" s="103"/>
      <c r="E9" s="103"/>
    </row>
    <row r="10" spans="1:5" s="6" customFormat="1" ht="13.15" customHeight="1" x14ac:dyDescent="0.2">
      <c r="A10" s="49" t="s">
        <v>202</v>
      </c>
      <c r="B10" s="117">
        <v>148.8363705513041</v>
      </c>
      <c r="C10" s="117">
        <v>131</v>
      </c>
      <c r="D10" s="117">
        <v>114.4</v>
      </c>
      <c r="E10" s="117">
        <v>109.4</v>
      </c>
    </row>
    <row r="11" spans="1:5" ht="13.15" customHeight="1" x14ac:dyDescent="0.25">
      <c r="A11" s="46" t="s">
        <v>203</v>
      </c>
      <c r="B11" s="103">
        <v>1.3795145123311796</v>
      </c>
      <c r="C11" s="103">
        <v>1.7271069483254413</v>
      </c>
      <c r="D11" s="103">
        <v>1.4</v>
      </c>
      <c r="E11" s="103">
        <v>1.1000000000000001</v>
      </c>
    </row>
    <row r="12" spans="1:5" ht="13.15" customHeight="1" x14ac:dyDescent="0.25">
      <c r="A12" s="116" t="s">
        <v>200</v>
      </c>
      <c r="B12" s="117"/>
      <c r="C12" s="117"/>
      <c r="D12" s="117"/>
      <c r="E12" s="117"/>
    </row>
    <row r="13" spans="1:5" ht="13.15" customHeight="1" x14ac:dyDescent="0.25">
      <c r="A13" s="46" t="s">
        <v>204</v>
      </c>
      <c r="B13" s="103">
        <v>175.99977949378294</v>
      </c>
      <c r="C13" s="103">
        <v>172.9</v>
      </c>
      <c r="D13" s="103">
        <v>165.2</v>
      </c>
      <c r="E13" s="103">
        <v>165.1</v>
      </c>
    </row>
    <row r="14" spans="1:5" ht="13.15" customHeight="1" x14ac:dyDescent="0.25">
      <c r="A14" s="49" t="s">
        <v>205</v>
      </c>
      <c r="B14" s="117">
        <v>2.6367879284046216</v>
      </c>
      <c r="C14" s="117">
        <v>2.6009757192603753</v>
      </c>
      <c r="D14" s="117">
        <v>2.6048988164165916</v>
      </c>
      <c r="E14" s="117">
        <v>2.6</v>
      </c>
    </row>
    <row r="15" spans="1:5" ht="4.1500000000000004" customHeight="1" thickBot="1" x14ac:dyDescent="0.3">
      <c r="A15" s="15"/>
      <c r="B15" s="15"/>
      <c r="C15" s="15"/>
      <c r="D15" s="15"/>
      <c r="E15" s="15"/>
    </row>
    <row r="16" spans="1:5" ht="76.5" customHeight="1" x14ac:dyDescent="0.25">
      <c r="A16" s="127" t="s">
        <v>232</v>
      </c>
      <c r="B16" s="127"/>
      <c r="C16" s="127"/>
      <c r="D16" s="127"/>
      <c r="E16" s="127"/>
    </row>
  </sheetData>
  <mergeCells count="4">
    <mergeCell ref="A1:E1"/>
    <mergeCell ref="A2:E2"/>
    <mergeCell ref="A3:E3"/>
    <mergeCell ref="A16:E16"/>
  </mergeCells>
  <printOptions horizontalCentered="1"/>
  <pageMargins left="0.25" right="0.25" top="0.75" bottom="0.75" header="0.3" footer="0.3"/>
  <pageSetup paperSize="9" orientation="portrait" cellComments="atEnd" r:id="rId1"/>
  <headerFooter alignWithMargins="0">
    <oddFooter>&amp;R&amp;A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F61"/>
  <sheetViews>
    <sheetView zoomScaleNormal="100" workbookViewId="0">
      <selection sqref="A1:D1"/>
    </sheetView>
  </sheetViews>
  <sheetFormatPr defaultColWidth="43.28515625" defaultRowHeight="13.15" customHeight="1" x14ac:dyDescent="0.25"/>
  <cols>
    <col min="1" max="1" width="49.28515625" style="1" customWidth="1"/>
    <col min="2" max="4" width="16.140625" style="1" customWidth="1"/>
    <col min="5" max="6" width="1" style="1" customWidth="1"/>
    <col min="7" max="16384" width="43.28515625" style="1"/>
  </cols>
  <sheetData>
    <row r="1" spans="1:6" ht="13.15" customHeight="1" thickBot="1" x14ac:dyDescent="0.3">
      <c r="A1" s="124" t="s">
        <v>231</v>
      </c>
      <c r="B1" s="124"/>
      <c r="C1" s="124"/>
      <c r="D1" s="124"/>
    </row>
    <row r="2" spans="1:6" ht="13.15" customHeight="1" x14ac:dyDescent="0.2">
      <c r="A2" s="125" t="s">
        <v>230</v>
      </c>
      <c r="B2" s="125"/>
      <c r="C2" s="125"/>
      <c r="D2" s="125"/>
    </row>
    <row r="3" spans="1:6" ht="13.15" customHeight="1" x14ac:dyDescent="0.25">
      <c r="A3" s="128"/>
      <c r="B3" s="128"/>
      <c r="C3" s="128"/>
      <c r="D3" s="128"/>
    </row>
    <row r="4" spans="1:6" ht="25.5" customHeight="1" x14ac:dyDescent="0.25">
      <c r="A4" s="2" t="s">
        <v>0</v>
      </c>
      <c r="B4" s="2" t="s">
        <v>229</v>
      </c>
      <c r="C4" s="2" t="s">
        <v>228</v>
      </c>
      <c r="D4" s="2" t="s">
        <v>227</v>
      </c>
    </row>
    <row r="5" spans="1:6" ht="4.1500000000000004" customHeight="1" x14ac:dyDescent="0.25">
      <c r="A5" s="3"/>
      <c r="B5" s="3"/>
      <c r="C5" s="3"/>
      <c r="D5" s="3"/>
    </row>
    <row r="6" spans="1:6" s="6" customFormat="1" ht="11.65" customHeight="1" x14ac:dyDescent="0.25">
      <c r="A6" s="45" t="s">
        <v>226</v>
      </c>
      <c r="B6" s="121" t="s">
        <v>234</v>
      </c>
      <c r="C6" s="121" t="s">
        <v>234</v>
      </c>
      <c r="D6" s="121" t="s">
        <v>234</v>
      </c>
      <c r="E6" s="4"/>
      <c r="F6" s="5"/>
    </row>
    <row r="7" spans="1:6" ht="11.65" customHeight="1" x14ac:dyDescent="0.25">
      <c r="A7" s="46" t="s">
        <v>224</v>
      </c>
      <c r="B7" s="119" t="s">
        <v>235</v>
      </c>
      <c r="C7" s="119" t="s">
        <v>236</v>
      </c>
      <c r="D7" s="119" t="s">
        <v>235</v>
      </c>
      <c r="E7" s="7"/>
      <c r="F7" s="5"/>
    </row>
    <row r="8" spans="1:6" ht="11.65" customHeight="1" x14ac:dyDescent="0.25">
      <c r="A8" s="49" t="s">
        <v>225</v>
      </c>
      <c r="B8" s="121" t="s">
        <v>235</v>
      </c>
      <c r="C8" s="121" t="s">
        <v>236</v>
      </c>
      <c r="D8" s="121" t="s">
        <v>235</v>
      </c>
      <c r="E8" s="7"/>
      <c r="F8" s="5"/>
    </row>
    <row r="9" spans="1:6" ht="11.65" customHeight="1" x14ac:dyDescent="0.25">
      <c r="A9" s="50" t="s">
        <v>18</v>
      </c>
      <c r="B9" s="119" t="s">
        <v>235</v>
      </c>
      <c r="C9" s="119" t="s">
        <v>236</v>
      </c>
      <c r="D9" s="119" t="s">
        <v>235</v>
      </c>
      <c r="E9" s="7"/>
      <c r="F9" s="5"/>
    </row>
    <row r="10" spans="1:6" ht="11.65" customHeight="1" x14ac:dyDescent="0.25">
      <c r="A10" s="122" t="s">
        <v>16</v>
      </c>
      <c r="B10" s="121" t="s">
        <v>235</v>
      </c>
      <c r="C10" s="121" t="s">
        <v>236</v>
      </c>
      <c r="D10" s="121" t="s">
        <v>235</v>
      </c>
      <c r="E10" s="7"/>
      <c r="F10" s="5"/>
    </row>
    <row r="11" spans="1:6" ht="13.15" customHeight="1" x14ac:dyDescent="0.25">
      <c r="A11" s="1" t="s">
        <v>233</v>
      </c>
      <c r="B11" s="119" t="s">
        <v>236</v>
      </c>
      <c r="C11" s="119" t="s">
        <v>236</v>
      </c>
      <c r="D11" s="119" t="s">
        <v>236</v>
      </c>
    </row>
    <row r="12" spans="1:6" ht="11.65" customHeight="1" x14ac:dyDescent="0.25">
      <c r="A12" s="122" t="s">
        <v>124</v>
      </c>
      <c r="B12" s="121" t="s">
        <v>235</v>
      </c>
      <c r="C12" s="121" t="s">
        <v>236</v>
      </c>
      <c r="D12" s="121" t="s">
        <v>235</v>
      </c>
      <c r="E12" s="7"/>
      <c r="F12" s="5"/>
    </row>
    <row r="13" spans="1:6" ht="5.0999999999999996" customHeight="1" x14ac:dyDescent="0.25">
      <c r="A13" s="52"/>
      <c r="B13" s="119"/>
      <c r="C13" s="119"/>
      <c r="D13" s="119"/>
      <c r="E13" s="7"/>
      <c r="F13" s="5"/>
    </row>
    <row r="14" spans="1:6" ht="11.65" customHeight="1" x14ac:dyDescent="0.25">
      <c r="A14" s="120" t="s">
        <v>223</v>
      </c>
      <c r="B14" s="119"/>
      <c r="C14" s="119"/>
      <c r="D14" s="119"/>
      <c r="E14" s="7"/>
      <c r="F14" s="5"/>
    </row>
    <row r="15" spans="1:6" s="6" customFormat="1" ht="11.65" customHeight="1" x14ac:dyDescent="0.25">
      <c r="A15" s="57" t="s">
        <v>222</v>
      </c>
      <c r="B15" s="121" t="s">
        <v>236</v>
      </c>
      <c r="C15" s="121" t="s">
        <v>236</v>
      </c>
      <c r="D15" s="121" t="s">
        <v>236</v>
      </c>
      <c r="E15" s="4"/>
      <c r="F15" s="5"/>
    </row>
    <row r="16" spans="1:6" s="6" customFormat="1" ht="11.65" customHeight="1" x14ac:dyDescent="0.25">
      <c r="A16" s="54" t="s">
        <v>6</v>
      </c>
      <c r="B16" s="119" t="s">
        <v>236</v>
      </c>
      <c r="C16" s="119" t="s">
        <v>236</v>
      </c>
      <c r="D16" s="119" t="s">
        <v>236</v>
      </c>
      <c r="E16" s="4"/>
      <c r="F16" s="5"/>
    </row>
    <row r="17" spans="1:6" s="6" customFormat="1" ht="11.65" customHeight="1" x14ac:dyDescent="0.25">
      <c r="A17" s="57" t="s">
        <v>73</v>
      </c>
      <c r="B17" s="121" t="s">
        <v>237</v>
      </c>
      <c r="C17" s="121" t="s">
        <v>236</v>
      </c>
      <c r="D17" s="121" t="s">
        <v>237</v>
      </c>
      <c r="E17" s="4"/>
      <c r="F17" s="5"/>
    </row>
    <row r="18" spans="1:6" s="11" customFormat="1" ht="5.0999999999999996" customHeight="1" x14ac:dyDescent="0.25">
      <c r="A18" s="52"/>
      <c r="B18" s="119"/>
      <c r="C18" s="119"/>
      <c r="D18" s="119"/>
      <c r="E18" s="7"/>
      <c r="F18" s="5"/>
    </row>
    <row r="19" spans="1:6" ht="11.65" customHeight="1" x14ac:dyDescent="0.25">
      <c r="A19" s="120" t="s">
        <v>221</v>
      </c>
      <c r="B19" s="119"/>
      <c r="C19" s="119"/>
      <c r="D19" s="119"/>
      <c r="E19" s="7"/>
      <c r="F19" s="5"/>
    </row>
    <row r="20" spans="1:6" ht="11.65" customHeight="1" x14ac:dyDescent="0.25">
      <c r="A20" s="57" t="s">
        <v>11</v>
      </c>
      <c r="B20" s="121" t="s">
        <v>234</v>
      </c>
      <c r="C20" s="121" t="s">
        <v>234</v>
      </c>
      <c r="D20" s="121" t="s">
        <v>234</v>
      </c>
      <c r="E20" s="7"/>
      <c r="F20" s="5"/>
    </row>
    <row r="21" spans="1:6" ht="11.65" customHeight="1" x14ac:dyDescent="0.25">
      <c r="A21" s="48" t="s">
        <v>208</v>
      </c>
      <c r="B21" s="119" t="s">
        <v>236</v>
      </c>
      <c r="C21" s="119" t="s">
        <v>238</v>
      </c>
      <c r="D21" s="119" t="s">
        <v>238</v>
      </c>
      <c r="E21" s="7"/>
      <c r="F21" s="5"/>
    </row>
    <row r="22" spans="1:6" ht="11.65" customHeight="1" x14ac:dyDescent="0.25">
      <c r="A22" s="47" t="s">
        <v>46</v>
      </c>
      <c r="B22" s="121" t="s">
        <v>236</v>
      </c>
      <c r="C22" s="121" t="s">
        <v>238</v>
      </c>
      <c r="D22" s="121" t="s">
        <v>238</v>
      </c>
      <c r="E22" s="7"/>
      <c r="F22" s="5"/>
    </row>
    <row r="23" spans="1:6" ht="11.65" customHeight="1" x14ac:dyDescent="0.25">
      <c r="A23" s="48" t="s">
        <v>198</v>
      </c>
      <c r="B23" s="119" t="s">
        <v>236</v>
      </c>
      <c r="C23" s="119" t="s">
        <v>236</v>
      </c>
      <c r="D23" s="119" t="s">
        <v>236</v>
      </c>
      <c r="E23" s="7"/>
      <c r="F23" s="5"/>
    </row>
    <row r="24" spans="1:6" ht="11.65" customHeight="1" x14ac:dyDescent="0.25">
      <c r="A24" s="47" t="s">
        <v>94</v>
      </c>
      <c r="B24" s="121" t="s">
        <v>236</v>
      </c>
      <c r="C24" s="121" t="s">
        <v>236</v>
      </c>
      <c r="D24" s="121" t="s">
        <v>236</v>
      </c>
      <c r="E24" s="7"/>
      <c r="F24" s="5"/>
    </row>
    <row r="25" spans="1:6" ht="11.65" customHeight="1" x14ac:dyDescent="0.25">
      <c r="A25" s="48" t="s">
        <v>197</v>
      </c>
      <c r="B25" s="119" t="s">
        <v>236</v>
      </c>
      <c r="C25" s="119" t="s">
        <v>236</v>
      </c>
      <c r="D25" s="119" t="s">
        <v>236</v>
      </c>
      <c r="E25" s="7"/>
      <c r="F25" s="5"/>
    </row>
    <row r="26" spans="1:6" ht="11.65" customHeight="1" x14ac:dyDescent="0.25">
      <c r="A26" s="47" t="s">
        <v>220</v>
      </c>
      <c r="B26" s="121" t="s">
        <v>238</v>
      </c>
      <c r="C26" s="121" t="s">
        <v>236</v>
      </c>
      <c r="D26" s="121" t="s">
        <v>238</v>
      </c>
      <c r="E26" s="7"/>
      <c r="F26" s="5"/>
    </row>
    <row r="27" spans="1:6" ht="11.65" customHeight="1" x14ac:dyDescent="0.25">
      <c r="A27" s="48" t="s">
        <v>219</v>
      </c>
      <c r="B27" s="119" t="s">
        <v>236</v>
      </c>
      <c r="C27" s="119" t="s">
        <v>236</v>
      </c>
      <c r="D27" s="119" t="s">
        <v>236</v>
      </c>
      <c r="E27" s="7"/>
      <c r="F27" s="5"/>
    </row>
    <row r="28" spans="1:6" ht="11.65" customHeight="1" x14ac:dyDescent="0.25">
      <c r="A28" s="122" t="s">
        <v>63</v>
      </c>
      <c r="B28" s="121" t="s">
        <v>236</v>
      </c>
      <c r="C28" s="121" t="s">
        <v>236</v>
      </c>
      <c r="D28" s="121" t="s">
        <v>236</v>
      </c>
      <c r="E28" s="7"/>
      <c r="F28" s="5"/>
    </row>
    <row r="29" spans="1:6" ht="11.65" customHeight="1" x14ac:dyDescent="0.25">
      <c r="A29" s="50" t="s">
        <v>121</v>
      </c>
      <c r="B29" s="119" t="s">
        <v>236</v>
      </c>
      <c r="C29" s="119" t="s">
        <v>238</v>
      </c>
      <c r="D29" s="119" t="s">
        <v>238</v>
      </c>
      <c r="E29" s="7"/>
      <c r="F29" s="5"/>
    </row>
    <row r="30" spans="1:6" ht="11.65" customHeight="1" x14ac:dyDescent="0.25">
      <c r="A30" s="122" t="s">
        <v>122</v>
      </c>
      <c r="B30" s="121" t="s">
        <v>237</v>
      </c>
      <c r="C30" s="121" t="s">
        <v>236</v>
      </c>
      <c r="D30" s="121" t="s">
        <v>237</v>
      </c>
      <c r="E30" s="7"/>
      <c r="F30" s="5"/>
    </row>
    <row r="31" spans="1:6" ht="11.65" customHeight="1" x14ac:dyDescent="0.25">
      <c r="A31" s="50" t="s">
        <v>123</v>
      </c>
      <c r="B31" s="119" t="s">
        <v>238</v>
      </c>
      <c r="C31" s="119" t="s">
        <v>237</v>
      </c>
      <c r="D31" s="119" t="s">
        <v>237</v>
      </c>
      <c r="E31" s="7"/>
      <c r="F31" s="5"/>
    </row>
    <row r="32" spans="1:6" ht="11.65" customHeight="1" x14ac:dyDescent="0.25">
      <c r="A32" s="122" t="s">
        <v>218</v>
      </c>
      <c r="B32" s="121" t="s">
        <v>234</v>
      </c>
      <c r="C32" s="121" t="s">
        <v>234</v>
      </c>
      <c r="D32" s="121" t="s">
        <v>234</v>
      </c>
      <c r="E32" s="7"/>
      <c r="F32" s="5"/>
    </row>
    <row r="33" spans="1:6" ht="11.65" customHeight="1" x14ac:dyDescent="0.25">
      <c r="A33" s="48" t="s">
        <v>216</v>
      </c>
      <c r="B33" s="119" t="s">
        <v>235</v>
      </c>
      <c r="C33" s="119" t="s">
        <v>236</v>
      </c>
      <c r="D33" s="119" t="s">
        <v>235</v>
      </c>
      <c r="E33" s="7"/>
      <c r="F33" s="5"/>
    </row>
    <row r="34" spans="1:6" ht="11.65" customHeight="1" x14ac:dyDescent="0.25">
      <c r="A34" s="47" t="s">
        <v>215</v>
      </c>
      <c r="B34" s="121" t="s">
        <v>235</v>
      </c>
      <c r="C34" s="121" t="s">
        <v>236</v>
      </c>
      <c r="D34" s="121" t="s">
        <v>235</v>
      </c>
      <c r="E34" s="7"/>
      <c r="F34" s="5"/>
    </row>
    <row r="35" spans="1:6" ht="11.65" customHeight="1" x14ac:dyDescent="0.25">
      <c r="A35" s="48" t="s">
        <v>18</v>
      </c>
      <c r="B35" s="119" t="s">
        <v>235</v>
      </c>
      <c r="C35" s="119" t="s">
        <v>236</v>
      </c>
      <c r="D35" s="119" t="s">
        <v>235</v>
      </c>
      <c r="E35" s="7"/>
      <c r="F35" s="5"/>
    </row>
    <row r="36" spans="1:6" ht="11.65" customHeight="1" x14ac:dyDescent="0.25">
      <c r="A36" s="47" t="s">
        <v>16</v>
      </c>
      <c r="B36" s="121" t="s">
        <v>235</v>
      </c>
      <c r="C36" s="121" t="s">
        <v>236</v>
      </c>
      <c r="D36" s="121" t="s">
        <v>235</v>
      </c>
      <c r="E36" s="7"/>
      <c r="F36" s="5"/>
    </row>
    <row r="37" spans="1:6" ht="11.65" customHeight="1" x14ac:dyDescent="0.25">
      <c r="A37" s="48" t="s">
        <v>17</v>
      </c>
      <c r="B37" s="119" t="s">
        <v>236</v>
      </c>
      <c r="C37" s="119" t="s">
        <v>236</v>
      </c>
      <c r="D37" s="119" t="s">
        <v>236</v>
      </c>
      <c r="E37" s="7"/>
      <c r="F37" s="5"/>
    </row>
    <row r="38" spans="1:6" ht="11.65" customHeight="1" x14ac:dyDescent="0.25">
      <c r="A38" s="47" t="s">
        <v>214</v>
      </c>
      <c r="B38" s="121" t="s">
        <v>236</v>
      </c>
      <c r="C38" s="121" t="s">
        <v>236</v>
      </c>
      <c r="D38" s="121" t="s">
        <v>236</v>
      </c>
      <c r="E38" s="7"/>
      <c r="F38" s="5"/>
    </row>
    <row r="39" spans="1:6" ht="11.65" customHeight="1" x14ac:dyDescent="0.25">
      <c r="A39" s="48" t="s">
        <v>217</v>
      </c>
      <c r="B39" s="119" t="s">
        <v>235</v>
      </c>
      <c r="C39" s="119" t="s">
        <v>236</v>
      </c>
      <c r="D39" s="119" t="s">
        <v>235</v>
      </c>
      <c r="E39" s="7"/>
      <c r="F39" s="5"/>
    </row>
    <row r="40" spans="1:6" s="14" customFormat="1" ht="11.65" customHeight="1" x14ac:dyDescent="0.25">
      <c r="A40" s="57" t="s">
        <v>64</v>
      </c>
      <c r="B40" s="121" t="s">
        <v>235</v>
      </c>
      <c r="C40" s="121" t="s">
        <v>236</v>
      </c>
      <c r="D40" s="121" t="s">
        <v>235</v>
      </c>
      <c r="E40" s="4"/>
      <c r="F40" s="5"/>
    </row>
    <row r="41" spans="1:6" ht="11.65" customHeight="1" x14ac:dyDescent="0.25">
      <c r="A41" s="50" t="s">
        <v>12</v>
      </c>
      <c r="B41" s="119" t="s">
        <v>235</v>
      </c>
      <c r="C41" s="119" t="s">
        <v>236</v>
      </c>
      <c r="D41" s="119" t="s">
        <v>235</v>
      </c>
      <c r="E41" s="7"/>
      <c r="F41" s="5"/>
    </row>
    <row r="42" spans="1:6" ht="11.65" customHeight="1" x14ac:dyDescent="0.25">
      <c r="A42" s="122" t="s">
        <v>147</v>
      </c>
      <c r="B42" s="121" t="s">
        <v>234</v>
      </c>
      <c r="C42" s="121" t="s">
        <v>234</v>
      </c>
      <c r="D42" s="121" t="s">
        <v>234</v>
      </c>
      <c r="E42" s="7"/>
      <c r="F42" s="5"/>
    </row>
    <row r="43" spans="1:6" ht="11.65" customHeight="1" x14ac:dyDescent="0.25">
      <c r="A43" s="48" t="s">
        <v>213</v>
      </c>
      <c r="B43" s="119" t="s">
        <v>235</v>
      </c>
      <c r="C43" s="119" t="s">
        <v>236</v>
      </c>
      <c r="D43" s="119" t="s">
        <v>235</v>
      </c>
      <c r="E43" s="7"/>
      <c r="F43" s="5"/>
    </row>
    <row r="44" spans="1:6" ht="11.65" customHeight="1" x14ac:dyDescent="0.25">
      <c r="A44" s="47" t="s">
        <v>212</v>
      </c>
      <c r="B44" s="121" t="s">
        <v>235</v>
      </c>
      <c r="C44" s="121" t="s">
        <v>238</v>
      </c>
      <c r="D44" s="121" t="s">
        <v>238</v>
      </c>
      <c r="E44" s="7"/>
      <c r="F44" s="5"/>
    </row>
    <row r="45" spans="1:6" ht="11.65" customHeight="1" x14ac:dyDescent="0.25">
      <c r="A45" s="50" t="s">
        <v>65</v>
      </c>
      <c r="B45" s="119"/>
      <c r="C45" s="119"/>
      <c r="D45" s="119"/>
      <c r="E45" s="7"/>
      <c r="F45" s="5"/>
    </row>
    <row r="46" spans="1:6" ht="11.65" customHeight="1" x14ac:dyDescent="0.25">
      <c r="A46" s="47" t="s">
        <v>211</v>
      </c>
      <c r="B46" s="121" t="s">
        <v>238</v>
      </c>
      <c r="C46" s="121" t="s">
        <v>236</v>
      </c>
      <c r="D46" s="121" t="s">
        <v>238</v>
      </c>
      <c r="E46" s="7"/>
      <c r="F46" s="5"/>
    </row>
    <row r="47" spans="1:6" ht="11.65" customHeight="1" x14ac:dyDescent="0.25">
      <c r="A47" s="48" t="s">
        <v>209</v>
      </c>
      <c r="B47" s="119" t="s">
        <v>235</v>
      </c>
      <c r="C47" s="119" t="s">
        <v>238</v>
      </c>
      <c r="D47" s="119" t="s">
        <v>238</v>
      </c>
      <c r="E47" s="7"/>
      <c r="F47" s="5"/>
    </row>
    <row r="48" spans="1:6" ht="11.65" customHeight="1" x14ac:dyDescent="0.25">
      <c r="A48" s="122" t="s">
        <v>59</v>
      </c>
      <c r="B48" s="121" t="s">
        <v>234</v>
      </c>
      <c r="C48" s="121" t="s">
        <v>234</v>
      </c>
      <c r="D48" s="121" t="s">
        <v>234</v>
      </c>
      <c r="E48" s="7"/>
      <c r="F48" s="5"/>
    </row>
    <row r="49" spans="1:6" ht="11.65" customHeight="1" x14ac:dyDescent="0.25">
      <c r="A49" s="48" t="s">
        <v>210</v>
      </c>
      <c r="B49" s="119" t="s">
        <v>235</v>
      </c>
      <c r="C49" s="119" t="s">
        <v>238</v>
      </c>
      <c r="D49" s="119" t="s">
        <v>238</v>
      </c>
      <c r="E49" s="7"/>
      <c r="F49" s="5"/>
    </row>
    <row r="50" spans="1:6" ht="11.65" customHeight="1" x14ac:dyDescent="0.25">
      <c r="A50" s="47" t="s">
        <v>209</v>
      </c>
      <c r="B50" s="121" t="s">
        <v>238</v>
      </c>
      <c r="C50" s="121" t="s">
        <v>236</v>
      </c>
      <c r="D50" s="121" t="s">
        <v>238</v>
      </c>
      <c r="E50" s="7"/>
      <c r="F50" s="5"/>
    </row>
    <row r="51" spans="1:6" ht="11.65" customHeight="1" x14ac:dyDescent="0.25">
      <c r="A51" s="50" t="s">
        <v>60</v>
      </c>
      <c r="B51" s="119" t="s">
        <v>235</v>
      </c>
      <c r="C51" s="119" t="s">
        <v>236</v>
      </c>
      <c r="D51" s="119" t="s">
        <v>235</v>
      </c>
      <c r="E51" s="7"/>
      <c r="F51" s="5"/>
    </row>
    <row r="52" spans="1:6" ht="11.65" customHeight="1" x14ac:dyDescent="0.25">
      <c r="A52" s="122" t="s">
        <v>61</v>
      </c>
      <c r="B52" s="121" t="s">
        <v>236</v>
      </c>
      <c r="C52" s="121" t="s">
        <v>238</v>
      </c>
      <c r="D52" s="121" t="s">
        <v>238</v>
      </c>
      <c r="E52" s="7"/>
      <c r="F52" s="5"/>
    </row>
    <row r="53" spans="1:6" ht="11.65" customHeight="1" x14ac:dyDescent="0.25">
      <c r="A53" s="50" t="s">
        <v>79</v>
      </c>
      <c r="B53" s="119" t="s">
        <v>235</v>
      </c>
      <c r="C53" s="119" t="s">
        <v>238</v>
      </c>
      <c r="D53" s="119" t="s">
        <v>238</v>
      </c>
      <c r="E53" s="7"/>
      <c r="F53" s="5"/>
    </row>
    <row r="54" spans="1:6" ht="11.65" customHeight="1" x14ac:dyDescent="0.25">
      <c r="A54" s="122" t="s">
        <v>166</v>
      </c>
      <c r="B54" s="121" t="s">
        <v>235</v>
      </c>
      <c r="C54" s="121" t="s">
        <v>235</v>
      </c>
      <c r="D54" s="121" t="s">
        <v>235</v>
      </c>
      <c r="E54" s="7"/>
      <c r="F54" s="5"/>
    </row>
    <row r="55" spans="1:6" ht="11.65" customHeight="1" x14ac:dyDescent="0.25">
      <c r="A55" s="50" t="s">
        <v>66</v>
      </c>
      <c r="B55" s="119" t="s">
        <v>235</v>
      </c>
      <c r="C55" s="119" t="s">
        <v>236</v>
      </c>
      <c r="D55" s="119" t="s">
        <v>235</v>
      </c>
      <c r="E55" s="7"/>
      <c r="F55" s="5"/>
    </row>
    <row r="56" spans="1:6" ht="11.65" customHeight="1" x14ac:dyDescent="0.25">
      <c r="A56" s="122" t="s">
        <v>62</v>
      </c>
      <c r="B56" s="121" t="s">
        <v>234</v>
      </c>
      <c r="C56" s="121" t="s">
        <v>234</v>
      </c>
      <c r="D56" s="121" t="s">
        <v>234</v>
      </c>
      <c r="E56" s="7"/>
      <c r="F56" s="5"/>
    </row>
    <row r="57" spans="1:6" ht="11.65" customHeight="1" x14ac:dyDescent="0.25">
      <c r="A57" s="48" t="s">
        <v>208</v>
      </c>
      <c r="B57" s="119" t="s">
        <v>235</v>
      </c>
      <c r="C57" s="119" t="s">
        <v>235</v>
      </c>
      <c r="D57" s="119" t="s">
        <v>235</v>
      </c>
      <c r="E57" s="7"/>
      <c r="F57" s="5"/>
    </row>
    <row r="58" spans="1:6" ht="11.65" customHeight="1" x14ac:dyDescent="0.25">
      <c r="A58" s="47" t="s">
        <v>207</v>
      </c>
      <c r="B58" s="121" t="s">
        <v>235</v>
      </c>
      <c r="C58" s="121" t="s">
        <v>236</v>
      </c>
      <c r="D58" s="121" t="s">
        <v>235</v>
      </c>
      <c r="E58" s="7"/>
      <c r="F58" s="5"/>
    </row>
    <row r="59" spans="1:6" ht="11.65" customHeight="1" x14ac:dyDescent="0.25">
      <c r="A59" s="50" t="s">
        <v>151</v>
      </c>
      <c r="B59" s="119" t="s">
        <v>235</v>
      </c>
      <c r="C59" s="119" t="s">
        <v>236</v>
      </c>
      <c r="D59" s="119" t="s">
        <v>235</v>
      </c>
      <c r="E59" s="7"/>
      <c r="F59" s="5"/>
    </row>
    <row r="60" spans="1:6" ht="4.1500000000000004" customHeight="1" thickBot="1" x14ac:dyDescent="0.3">
      <c r="A60" s="58"/>
      <c r="B60" s="58"/>
      <c r="C60" s="58"/>
      <c r="D60" s="58"/>
    </row>
    <row r="61" spans="1:6" ht="20.45" customHeight="1" x14ac:dyDescent="0.25">
      <c r="A61" s="127" t="s">
        <v>206</v>
      </c>
      <c r="B61" s="127"/>
      <c r="C61" s="127"/>
      <c r="D61" s="127"/>
    </row>
  </sheetData>
  <mergeCells count="4">
    <mergeCell ref="A1:D1"/>
    <mergeCell ref="A2:D2"/>
    <mergeCell ref="A3:D3"/>
    <mergeCell ref="A61:D61"/>
  </mergeCells>
  <printOptions horizontalCentered="1"/>
  <pageMargins left="0.25" right="0.25" top="0.75" bottom="0.75" header="0.3" footer="0.3"/>
  <pageSetup paperSize="9" orientation="portrait" cellComments="atEnd" r:id="rId1"/>
  <headerFooter alignWithMargins="0">
    <oddFooter>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F10"/>
  <sheetViews>
    <sheetView zoomScaleNormal="100" workbookViewId="0">
      <selection sqref="A1:F1"/>
    </sheetView>
  </sheetViews>
  <sheetFormatPr defaultColWidth="43.28515625" defaultRowHeight="13.15" customHeight="1" x14ac:dyDescent="0.25"/>
  <cols>
    <col min="1" max="1" width="40.7109375" style="1" customWidth="1"/>
    <col min="2" max="6" width="11.42578125" style="1" customWidth="1"/>
    <col min="7" max="8" width="1" style="1" customWidth="1"/>
    <col min="9" max="16" width="17.42578125" style="1" customWidth="1"/>
    <col min="17" max="16384" width="43.28515625" style="1"/>
  </cols>
  <sheetData>
    <row r="1" spans="1:6" ht="13.15" customHeight="1" thickBot="1" x14ac:dyDescent="0.3">
      <c r="A1" s="124" t="s">
        <v>13</v>
      </c>
      <c r="B1" s="124"/>
      <c r="C1" s="124"/>
      <c r="D1" s="124"/>
      <c r="E1" s="124"/>
      <c r="F1" s="124"/>
    </row>
    <row r="2" spans="1:6" ht="13.15" customHeight="1" x14ac:dyDescent="0.2">
      <c r="A2" s="125" t="s">
        <v>189</v>
      </c>
      <c r="B2" s="125"/>
      <c r="C2" s="125"/>
      <c r="D2" s="125"/>
      <c r="E2" s="125"/>
      <c r="F2" s="125"/>
    </row>
    <row r="3" spans="1:6" ht="13.15" customHeight="1" x14ac:dyDescent="0.25">
      <c r="A3" s="126" t="s">
        <v>47</v>
      </c>
      <c r="B3" s="126"/>
      <c r="C3" s="126"/>
      <c r="D3" s="126"/>
      <c r="E3" s="126"/>
      <c r="F3" s="126"/>
    </row>
    <row r="4" spans="1:6" ht="13.15" customHeight="1" x14ac:dyDescent="0.25">
      <c r="A4" s="2" t="s">
        <v>0</v>
      </c>
      <c r="B4" s="2">
        <v>2018</v>
      </c>
      <c r="C4" s="2">
        <v>2019</v>
      </c>
      <c r="D4" s="2">
        <v>2020</v>
      </c>
      <c r="E4" s="2">
        <v>2021</v>
      </c>
      <c r="F4" s="2">
        <v>2022</v>
      </c>
    </row>
    <row r="5" spans="1:6" ht="4.1500000000000004" customHeight="1" x14ac:dyDescent="0.25">
      <c r="A5" s="3"/>
      <c r="B5" s="3"/>
      <c r="C5" s="3"/>
      <c r="D5" s="3"/>
      <c r="E5" s="3"/>
      <c r="F5" s="3"/>
    </row>
    <row r="6" spans="1:6" ht="13.15" customHeight="1" x14ac:dyDescent="0.25">
      <c r="A6" s="8" t="s">
        <v>176</v>
      </c>
      <c r="B6" s="88">
        <v>6424</v>
      </c>
      <c r="C6" s="88">
        <v>6337</v>
      </c>
      <c r="D6" s="88">
        <v>6416</v>
      </c>
      <c r="E6" s="88">
        <v>6330</v>
      </c>
      <c r="F6" s="88">
        <v>6522</v>
      </c>
    </row>
    <row r="7" spans="1:6" ht="13.15" customHeight="1" x14ac:dyDescent="0.25">
      <c r="A7" s="1" t="s">
        <v>177</v>
      </c>
      <c r="B7" s="89">
        <v>265</v>
      </c>
      <c r="C7" s="89">
        <v>256</v>
      </c>
      <c r="D7" s="89">
        <v>255</v>
      </c>
      <c r="E7" s="89">
        <v>299</v>
      </c>
      <c r="F7" s="89">
        <v>318</v>
      </c>
    </row>
    <row r="8" spans="1:6" ht="13.15" customHeight="1" x14ac:dyDescent="0.25">
      <c r="A8" s="12" t="s">
        <v>52</v>
      </c>
      <c r="B8" s="104">
        <f>SUM(B6:B7)</f>
        <v>6689</v>
      </c>
      <c r="C8" s="104">
        <f>SUM(C6:C7)</f>
        <v>6593</v>
      </c>
      <c r="D8" s="104">
        <f>SUM(D6:D7)</f>
        <v>6671</v>
      </c>
      <c r="E8" s="104">
        <f>SUM(E6:E7)</f>
        <v>6629</v>
      </c>
      <c r="F8" s="104">
        <f>SUM(F6:F7)</f>
        <v>6840</v>
      </c>
    </row>
    <row r="9" spans="1:6" ht="4.1500000000000004" customHeight="1" thickBot="1" x14ac:dyDescent="0.3">
      <c r="A9" s="15"/>
      <c r="B9" s="15"/>
      <c r="C9" s="15"/>
      <c r="D9" s="15"/>
      <c r="E9" s="15"/>
      <c r="F9" s="15"/>
    </row>
    <row r="10" spans="1:6" ht="30" customHeight="1" x14ac:dyDescent="0.25">
      <c r="A10" s="127" t="s">
        <v>178</v>
      </c>
      <c r="B10" s="127"/>
      <c r="C10" s="127"/>
      <c r="D10" s="127"/>
      <c r="E10" s="127"/>
      <c r="F10" s="127"/>
    </row>
  </sheetData>
  <mergeCells count="4">
    <mergeCell ref="A1:F1"/>
    <mergeCell ref="A2:F2"/>
    <mergeCell ref="A3:F3"/>
    <mergeCell ref="A10:F10"/>
  </mergeCells>
  <printOptions horizontalCentered="1"/>
  <pageMargins left="0.25" right="0.25" top="0.75" bottom="0.75" header="0.3" footer="0.3"/>
  <pageSetup paperSize="9" orientation="portrait" cellComments="atEnd" r:id="rId1"/>
  <headerFooter alignWithMargins="0">
    <oddFooter>&amp;R&amp;A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G61"/>
  <sheetViews>
    <sheetView zoomScaleNormal="100" workbookViewId="0">
      <selection sqref="A1:E1"/>
    </sheetView>
  </sheetViews>
  <sheetFormatPr defaultColWidth="43.28515625" defaultRowHeight="13.15" customHeight="1" x14ac:dyDescent="0.25"/>
  <cols>
    <col min="1" max="1" width="48.7109375" style="1" customWidth="1"/>
    <col min="2" max="5" width="12.28515625" style="1" customWidth="1"/>
    <col min="6" max="7" width="1" style="1" customWidth="1"/>
    <col min="8" max="16384" width="43.28515625" style="1"/>
  </cols>
  <sheetData>
    <row r="1" spans="1:7" ht="13.15" customHeight="1" thickBot="1" x14ac:dyDescent="0.3">
      <c r="A1" s="124" t="s">
        <v>22</v>
      </c>
      <c r="B1" s="124"/>
      <c r="C1" s="124"/>
      <c r="D1" s="124"/>
      <c r="E1" s="124"/>
    </row>
    <row r="2" spans="1:7" ht="13.15" customHeight="1" x14ac:dyDescent="0.2">
      <c r="A2" s="125" t="s">
        <v>143</v>
      </c>
      <c r="B2" s="125"/>
      <c r="C2" s="125"/>
      <c r="D2" s="125"/>
      <c r="E2" s="125"/>
    </row>
    <row r="3" spans="1:7" ht="13.15" customHeight="1" x14ac:dyDescent="0.25">
      <c r="A3" s="128" t="s">
        <v>146</v>
      </c>
      <c r="B3" s="128"/>
      <c r="C3" s="128"/>
      <c r="D3" s="128"/>
      <c r="E3" s="128"/>
    </row>
    <row r="4" spans="1:7" ht="18" customHeight="1" x14ac:dyDescent="0.25">
      <c r="A4" s="2" t="s">
        <v>0</v>
      </c>
      <c r="B4" s="2">
        <v>2019</v>
      </c>
      <c r="C4" s="2">
        <v>2020</v>
      </c>
      <c r="D4" s="2">
        <v>2021</v>
      </c>
      <c r="E4" s="2">
        <v>2022</v>
      </c>
    </row>
    <row r="5" spans="1:7" ht="4.1500000000000004" customHeight="1" x14ac:dyDescent="0.25">
      <c r="A5" s="3"/>
      <c r="B5" s="3"/>
      <c r="C5" s="3"/>
      <c r="D5" s="3"/>
      <c r="E5" s="3"/>
    </row>
    <row r="6" spans="1:7" s="6" customFormat="1" ht="11.65" customHeight="1" x14ac:dyDescent="0.25">
      <c r="A6" s="45" t="s">
        <v>1</v>
      </c>
      <c r="B6" s="99"/>
      <c r="C6" s="99"/>
      <c r="D6" s="99"/>
      <c r="E6" s="99"/>
      <c r="F6" s="4"/>
      <c r="G6" s="5"/>
    </row>
    <row r="7" spans="1:7" ht="11.65" customHeight="1" x14ac:dyDescent="0.25">
      <c r="A7" s="46" t="s">
        <v>56</v>
      </c>
      <c r="B7" s="100"/>
      <c r="C7" s="100"/>
      <c r="D7" s="100"/>
      <c r="E7" s="100"/>
      <c r="F7" s="7"/>
      <c r="G7" s="5"/>
    </row>
    <row r="8" spans="1:7" ht="11.65" customHeight="1" x14ac:dyDescent="0.25">
      <c r="A8" s="47" t="s">
        <v>2</v>
      </c>
      <c r="B8" s="99">
        <v>9359</v>
      </c>
      <c r="C8" s="99">
        <v>9484</v>
      </c>
      <c r="D8" s="99">
        <v>10499</v>
      </c>
      <c r="E8" s="99">
        <v>8349.9455995932676</v>
      </c>
      <c r="F8" s="7"/>
      <c r="G8" s="5"/>
    </row>
    <row r="9" spans="1:7" ht="11.65" customHeight="1" x14ac:dyDescent="0.25">
      <c r="A9" s="48" t="s">
        <v>54</v>
      </c>
      <c r="B9" s="100">
        <v>44</v>
      </c>
      <c r="C9" s="100">
        <v>88</v>
      </c>
      <c r="D9" s="100">
        <v>64</v>
      </c>
      <c r="E9" s="100">
        <v>53.289097449503998</v>
      </c>
      <c r="F9" s="7"/>
      <c r="G9" s="5"/>
    </row>
    <row r="10" spans="1:7" ht="11.65" customHeight="1" x14ac:dyDescent="0.25">
      <c r="A10" s="49" t="s">
        <v>58</v>
      </c>
      <c r="B10" s="99">
        <v>22</v>
      </c>
      <c r="C10" s="99">
        <v>16</v>
      </c>
      <c r="D10" s="99">
        <v>18</v>
      </c>
      <c r="E10" s="99">
        <v>17.435217214581723</v>
      </c>
      <c r="F10" s="7"/>
      <c r="G10" s="5"/>
    </row>
    <row r="11" spans="1:7" ht="11.65" customHeight="1" x14ac:dyDescent="0.25">
      <c r="A11" s="50" t="s">
        <v>57</v>
      </c>
      <c r="B11" s="100">
        <v>70</v>
      </c>
      <c r="C11" s="100">
        <v>950</v>
      </c>
      <c r="D11" s="100">
        <v>483</v>
      </c>
      <c r="E11" s="100">
        <v>822.95846101999996</v>
      </c>
      <c r="F11" s="7"/>
      <c r="G11" s="5"/>
    </row>
    <row r="12" spans="1:7" ht="11.65" customHeight="1" x14ac:dyDescent="0.25">
      <c r="A12" s="51" t="s">
        <v>155</v>
      </c>
      <c r="B12" s="101">
        <f>SUM(B8:B11)</f>
        <v>9495</v>
      </c>
      <c r="C12" s="101">
        <f>SUM(C8:C11)</f>
        <v>10538</v>
      </c>
      <c r="D12" s="101">
        <f>SUM(D8:D11)</f>
        <v>11064</v>
      </c>
      <c r="E12" s="101">
        <f>SUM(E8:E11)</f>
        <v>9243.6283752773525</v>
      </c>
      <c r="F12" s="7"/>
      <c r="G12" s="5"/>
    </row>
    <row r="13" spans="1:7" ht="5.0999999999999996" customHeight="1" x14ac:dyDescent="0.25">
      <c r="A13" s="52"/>
      <c r="B13" s="100"/>
      <c r="C13" s="100"/>
      <c r="D13" s="100"/>
      <c r="E13" s="100"/>
      <c r="F13" s="7"/>
      <c r="G13" s="5"/>
    </row>
    <row r="14" spans="1:7" ht="11.65" customHeight="1" x14ac:dyDescent="0.25">
      <c r="A14" s="53" t="s">
        <v>3</v>
      </c>
      <c r="B14" s="99"/>
      <c r="C14" s="99"/>
      <c r="D14" s="99"/>
      <c r="E14" s="99"/>
      <c r="F14" s="7"/>
      <c r="G14" s="5"/>
    </row>
    <row r="15" spans="1:7" s="6" customFormat="1" ht="11.65" customHeight="1" x14ac:dyDescent="0.25">
      <c r="A15" s="54" t="s">
        <v>4</v>
      </c>
      <c r="B15" s="100"/>
      <c r="C15" s="100"/>
      <c r="D15" s="100"/>
      <c r="E15" s="100"/>
      <c r="F15" s="4"/>
      <c r="G15" s="5"/>
    </row>
    <row r="16" spans="1:7" s="6" customFormat="1" ht="11.65" customHeight="1" x14ac:dyDescent="0.25">
      <c r="A16" s="55" t="s">
        <v>5</v>
      </c>
      <c r="B16" s="99">
        <v>0</v>
      </c>
      <c r="C16" s="99">
        <v>0</v>
      </c>
      <c r="D16" s="99">
        <v>0</v>
      </c>
      <c r="E16" s="99">
        <v>0</v>
      </c>
      <c r="F16" s="4"/>
      <c r="G16" s="5"/>
    </row>
    <row r="17" spans="1:7" s="6" customFormat="1" ht="11.65" customHeight="1" x14ac:dyDescent="0.25">
      <c r="A17" s="56" t="s">
        <v>6</v>
      </c>
      <c r="B17" s="100">
        <v>168</v>
      </c>
      <c r="C17" s="100">
        <v>208</v>
      </c>
      <c r="D17" s="100">
        <v>220</v>
      </c>
      <c r="E17" s="100">
        <v>178.20701639235602</v>
      </c>
      <c r="F17" s="4"/>
      <c r="G17" s="5"/>
    </row>
    <row r="18" spans="1:7" s="6" customFormat="1" ht="11.65" customHeight="1" x14ac:dyDescent="0.25">
      <c r="A18" s="55" t="s">
        <v>73</v>
      </c>
      <c r="B18" s="99">
        <v>43</v>
      </c>
      <c r="C18" s="99">
        <v>44</v>
      </c>
      <c r="D18" s="99">
        <v>60</v>
      </c>
      <c r="E18" s="99">
        <v>57.247529256242821</v>
      </c>
      <c r="F18" s="4"/>
      <c r="G18" s="5"/>
    </row>
    <row r="19" spans="1:7" s="11" customFormat="1" ht="11.65" customHeight="1" x14ac:dyDescent="0.25">
      <c r="A19" s="52" t="s">
        <v>156</v>
      </c>
      <c r="B19" s="102">
        <f>SUM(B16:B18)</f>
        <v>211</v>
      </c>
      <c r="C19" s="102">
        <f>SUM(C16:C18)</f>
        <v>252</v>
      </c>
      <c r="D19" s="102">
        <f>SUM(D16:D18)</f>
        <v>280</v>
      </c>
      <c r="E19" s="102">
        <f>SUM(E16:E18)</f>
        <v>235.45454564859884</v>
      </c>
      <c r="F19" s="7"/>
      <c r="G19" s="5"/>
    </row>
    <row r="20" spans="1:7" s="11" customFormat="1" ht="5.0999999999999996" customHeight="1" x14ac:dyDescent="0.25">
      <c r="A20" s="52"/>
      <c r="B20" s="100"/>
      <c r="C20" s="100"/>
      <c r="D20" s="100"/>
      <c r="E20" s="100"/>
      <c r="F20" s="7"/>
      <c r="G20" s="5"/>
    </row>
    <row r="21" spans="1:7" ht="11.65" customHeight="1" x14ac:dyDescent="0.25">
      <c r="A21" s="53" t="s">
        <v>7</v>
      </c>
      <c r="B21" s="99"/>
      <c r="C21" s="99"/>
      <c r="D21" s="99"/>
      <c r="E21" s="99"/>
      <c r="F21" s="7"/>
      <c r="G21" s="5"/>
    </row>
    <row r="22" spans="1:7" s="6" customFormat="1" ht="11.65" customHeight="1" x14ac:dyDescent="0.25">
      <c r="A22" s="54" t="s">
        <v>4</v>
      </c>
      <c r="B22" s="100"/>
      <c r="C22" s="100"/>
      <c r="D22" s="100"/>
      <c r="E22" s="100"/>
      <c r="F22" s="4"/>
      <c r="G22" s="5"/>
    </row>
    <row r="23" spans="1:7" s="6" customFormat="1" ht="11.65" customHeight="1" x14ac:dyDescent="0.25">
      <c r="A23" s="55" t="s">
        <v>8</v>
      </c>
      <c r="B23" s="99">
        <v>25998</v>
      </c>
      <c r="C23" s="99">
        <v>22762</v>
      </c>
      <c r="D23" s="99">
        <v>20955</v>
      </c>
      <c r="E23" s="99">
        <v>19146</v>
      </c>
      <c r="F23" s="4"/>
      <c r="G23" s="5"/>
    </row>
    <row r="24" spans="1:7" s="6" customFormat="1" ht="11.65" customHeight="1" x14ac:dyDescent="0.25">
      <c r="A24" s="56" t="s">
        <v>6</v>
      </c>
      <c r="B24" s="100">
        <v>168</v>
      </c>
      <c r="C24" s="100">
        <v>208</v>
      </c>
      <c r="D24" s="100">
        <v>220</v>
      </c>
      <c r="E24" s="100">
        <v>178</v>
      </c>
      <c r="F24" s="4"/>
      <c r="G24" s="5"/>
    </row>
    <row r="25" spans="1:7" s="6" customFormat="1" ht="11.65" customHeight="1" x14ac:dyDescent="0.25">
      <c r="A25" s="55" t="s">
        <v>73</v>
      </c>
      <c r="B25" s="99">
        <v>43</v>
      </c>
      <c r="C25" s="99">
        <v>44</v>
      </c>
      <c r="D25" s="99">
        <v>60</v>
      </c>
      <c r="E25" s="99">
        <v>57</v>
      </c>
      <c r="F25" s="4"/>
      <c r="G25" s="5"/>
    </row>
    <row r="26" spans="1:7" s="11" customFormat="1" ht="11.65" customHeight="1" x14ac:dyDescent="0.25">
      <c r="A26" s="52" t="s">
        <v>157</v>
      </c>
      <c r="B26" s="102">
        <f>SUM(B23:B25)</f>
        <v>26209</v>
      </c>
      <c r="C26" s="102">
        <f>SUM(C23:C25)</f>
        <v>23014</v>
      </c>
      <c r="D26" s="102">
        <f>SUM(D23:D25)</f>
        <v>21235</v>
      </c>
      <c r="E26" s="102">
        <f>SUM(E23:E25)</f>
        <v>19381</v>
      </c>
      <c r="F26" s="7"/>
      <c r="G26" s="5"/>
    </row>
    <row r="27" spans="1:7" s="11" customFormat="1" ht="5.0999999999999996" customHeight="1" x14ac:dyDescent="0.25">
      <c r="A27" s="52"/>
      <c r="B27" s="100"/>
      <c r="C27" s="100"/>
      <c r="D27" s="100"/>
      <c r="E27" s="100"/>
      <c r="F27" s="7"/>
      <c r="G27" s="5"/>
    </row>
    <row r="28" spans="1:7" ht="11.65" customHeight="1" x14ac:dyDescent="0.25">
      <c r="A28" s="53" t="s">
        <v>9</v>
      </c>
      <c r="B28" s="99"/>
      <c r="C28" s="99"/>
      <c r="D28" s="99"/>
      <c r="E28" s="99"/>
      <c r="F28" s="7"/>
      <c r="G28" s="5"/>
    </row>
    <row r="29" spans="1:7" s="11" customFormat="1" ht="11.65" customHeight="1" x14ac:dyDescent="0.25">
      <c r="A29" s="50" t="s">
        <v>10</v>
      </c>
      <c r="B29" s="100"/>
      <c r="C29" s="100"/>
      <c r="D29" s="100"/>
      <c r="E29" s="100"/>
      <c r="F29" s="7"/>
      <c r="G29" s="5"/>
    </row>
    <row r="30" spans="1:7" ht="11.65" customHeight="1" x14ac:dyDescent="0.25">
      <c r="A30" s="47" t="s">
        <v>11</v>
      </c>
      <c r="B30" s="99">
        <v>4259</v>
      </c>
      <c r="C30" s="99">
        <v>851</v>
      </c>
      <c r="D30" s="99">
        <v>608</v>
      </c>
      <c r="E30" s="99">
        <v>1545</v>
      </c>
      <c r="F30" s="7"/>
      <c r="G30" s="5"/>
    </row>
    <row r="31" spans="1:7" ht="11.65" customHeight="1" x14ac:dyDescent="0.25">
      <c r="A31" s="48" t="s">
        <v>63</v>
      </c>
      <c r="B31" s="100">
        <v>1121</v>
      </c>
      <c r="C31" s="100">
        <v>196</v>
      </c>
      <c r="D31" s="100">
        <v>383</v>
      </c>
      <c r="E31" s="100">
        <v>432</v>
      </c>
      <c r="F31" s="7"/>
      <c r="G31" s="5"/>
    </row>
    <row r="32" spans="1:7" ht="11.65" customHeight="1" x14ac:dyDescent="0.25">
      <c r="A32" s="47" t="s">
        <v>121</v>
      </c>
      <c r="B32" s="99">
        <v>6030</v>
      </c>
      <c r="C32" s="99">
        <v>3054</v>
      </c>
      <c r="D32" s="99">
        <v>3342</v>
      </c>
      <c r="E32" s="99">
        <v>3698</v>
      </c>
      <c r="F32" s="7"/>
      <c r="G32" s="5"/>
    </row>
    <row r="33" spans="1:7" ht="11.65" customHeight="1" x14ac:dyDescent="0.25">
      <c r="A33" s="48" t="s">
        <v>122</v>
      </c>
      <c r="B33" s="100">
        <v>6</v>
      </c>
      <c r="C33" s="100">
        <v>76</v>
      </c>
      <c r="D33" s="100">
        <v>70</v>
      </c>
      <c r="E33" s="100">
        <v>45</v>
      </c>
      <c r="F33" s="7"/>
      <c r="G33" s="5"/>
    </row>
    <row r="34" spans="1:7" ht="11.65" customHeight="1" x14ac:dyDescent="0.25">
      <c r="A34" s="47" t="s">
        <v>123</v>
      </c>
      <c r="B34" s="99">
        <v>3363</v>
      </c>
      <c r="C34" s="99">
        <v>3391</v>
      </c>
      <c r="D34" s="99">
        <v>3597</v>
      </c>
      <c r="E34" s="99">
        <v>3145</v>
      </c>
      <c r="F34" s="7"/>
      <c r="G34" s="5"/>
    </row>
    <row r="35" spans="1:7" ht="11.65" customHeight="1" x14ac:dyDescent="0.25">
      <c r="A35" s="52" t="s">
        <v>158</v>
      </c>
      <c r="B35" s="102">
        <f>SUM(B30:B34)</f>
        <v>14779</v>
      </c>
      <c r="C35" s="102">
        <f>SUM(C30:C34)</f>
        <v>7568</v>
      </c>
      <c r="D35" s="102">
        <f>SUM(D30:D34)</f>
        <v>8000</v>
      </c>
      <c r="E35" s="102">
        <f>SUM(E30:E34)</f>
        <v>8865</v>
      </c>
      <c r="F35" s="7"/>
      <c r="G35" s="5"/>
    </row>
    <row r="36" spans="1:7" s="14" customFormat="1" ht="11.65" customHeight="1" x14ac:dyDescent="0.25">
      <c r="A36" s="57" t="s">
        <v>82</v>
      </c>
      <c r="B36" s="99"/>
      <c r="C36" s="99"/>
      <c r="D36" s="99"/>
      <c r="E36" s="99"/>
      <c r="F36" s="4"/>
      <c r="G36" s="5"/>
    </row>
    <row r="37" spans="1:7" ht="11.65" customHeight="1" x14ac:dyDescent="0.25">
      <c r="A37" s="48" t="s">
        <v>149</v>
      </c>
      <c r="B37" s="100">
        <v>3624</v>
      </c>
      <c r="C37" s="100">
        <v>2905</v>
      </c>
      <c r="D37" s="100">
        <v>3134</v>
      </c>
      <c r="E37" s="100">
        <v>3296</v>
      </c>
      <c r="F37" s="7"/>
      <c r="G37" s="5"/>
    </row>
    <row r="38" spans="1:7" s="14" customFormat="1" ht="11.65" customHeight="1" x14ac:dyDescent="0.25">
      <c r="A38" s="55" t="s">
        <v>64</v>
      </c>
      <c r="B38" s="99">
        <v>187</v>
      </c>
      <c r="C38" s="99">
        <v>177</v>
      </c>
      <c r="D38" s="99">
        <v>176</v>
      </c>
      <c r="E38" s="99">
        <v>165</v>
      </c>
      <c r="F38" s="4"/>
      <c r="G38" s="5"/>
    </row>
    <row r="39" spans="1:7" ht="11.65" customHeight="1" x14ac:dyDescent="0.25">
      <c r="A39" s="48" t="s">
        <v>12</v>
      </c>
      <c r="B39" s="100">
        <v>115</v>
      </c>
      <c r="C39" s="100">
        <v>82</v>
      </c>
      <c r="D39" s="100">
        <v>85</v>
      </c>
      <c r="E39" s="100">
        <v>89</v>
      </c>
      <c r="F39" s="7"/>
      <c r="G39" s="5"/>
    </row>
    <row r="40" spans="1:7" ht="11.65" customHeight="1" x14ac:dyDescent="0.25">
      <c r="A40" s="47" t="s">
        <v>147</v>
      </c>
      <c r="B40" s="99">
        <v>129</v>
      </c>
      <c r="C40" s="99">
        <v>61</v>
      </c>
      <c r="D40" s="99">
        <v>52</v>
      </c>
      <c r="E40" s="99">
        <v>42</v>
      </c>
      <c r="F40" s="7"/>
      <c r="G40" s="5"/>
    </row>
    <row r="41" spans="1:7" ht="11.65" customHeight="1" x14ac:dyDescent="0.25">
      <c r="A41" s="48" t="s">
        <v>65</v>
      </c>
      <c r="B41" s="100">
        <v>112</v>
      </c>
      <c r="C41" s="100">
        <v>67</v>
      </c>
      <c r="D41" s="100">
        <v>71</v>
      </c>
      <c r="E41" s="100">
        <v>68</v>
      </c>
      <c r="F41" s="7"/>
      <c r="G41" s="5"/>
    </row>
    <row r="42" spans="1:7" ht="11.65" customHeight="1" x14ac:dyDescent="0.25">
      <c r="A42" s="47" t="s">
        <v>59</v>
      </c>
      <c r="B42" s="99">
        <v>546</v>
      </c>
      <c r="C42" s="99">
        <v>552</v>
      </c>
      <c r="D42" s="99">
        <v>560</v>
      </c>
      <c r="E42" s="99">
        <v>1269</v>
      </c>
      <c r="F42" s="7"/>
      <c r="G42" s="5"/>
    </row>
    <row r="43" spans="1:7" ht="11.65" customHeight="1" x14ac:dyDescent="0.25">
      <c r="A43" s="48" t="s">
        <v>60</v>
      </c>
      <c r="B43" s="100">
        <v>1544</v>
      </c>
      <c r="C43" s="100">
        <v>2545</v>
      </c>
      <c r="D43" s="100">
        <v>1770</v>
      </c>
      <c r="E43" s="100">
        <v>434</v>
      </c>
      <c r="F43" s="7"/>
      <c r="G43" s="5"/>
    </row>
    <row r="44" spans="1:7" ht="11.65" customHeight="1" x14ac:dyDescent="0.25">
      <c r="A44" s="114" t="s">
        <v>61</v>
      </c>
      <c r="B44" s="115">
        <v>3217</v>
      </c>
      <c r="C44" s="115">
        <v>1725</v>
      </c>
      <c r="D44" s="115">
        <v>1737</v>
      </c>
      <c r="E44" s="115">
        <v>2410</v>
      </c>
      <c r="F44" s="7"/>
      <c r="G44" s="5"/>
    </row>
    <row r="45" spans="1:7" ht="11.65" customHeight="1" x14ac:dyDescent="0.25">
      <c r="A45" s="52" t="s">
        <v>159</v>
      </c>
      <c r="B45" s="102">
        <f>SUM(B37:B44)</f>
        <v>9474</v>
      </c>
      <c r="C45" s="102">
        <f>SUM(C37:C44)</f>
        <v>8114</v>
      </c>
      <c r="D45" s="102">
        <f>SUM(D37:D44)</f>
        <v>7585</v>
      </c>
      <c r="E45" s="102">
        <f>SUM(E37:E44)</f>
        <v>7773</v>
      </c>
      <c r="F45" s="7"/>
      <c r="G45" s="5"/>
    </row>
    <row r="46" spans="1:7" s="14" customFormat="1" ht="11.65" customHeight="1" x14ac:dyDescent="0.25">
      <c r="A46" s="112" t="s">
        <v>152</v>
      </c>
      <c r="B46" s="115"/>
      <c r="C46" s="115"/>
      <c r="D46" s="115"/>
      <c r="E46" s="115"/>
      <c r="F46" s="4"/>
      <c r="G46" s="5"/>
    </row>
    <row r="47" spans="1:7" ht="11.65" customHeight="1" x14ac:dyDescent="0.25">
      <c r="A47" s="48" t="s">
        <v>79</v>
      </c>
      <c r="B47" s="100">
        <v>542</v>
      </c>
      <c r="C47" s="100">
        <v>107</v>
      </c>
      <c r="D47" s="100">
        <v>379</v>
      </c>
      <c r="E47" s="100">
        <v>514</v>
      </c>
      <c r="F47" s="7"/>
      <c r="G47" s="5"/>
    </row>
    <row r="48" spans="1:7" ht="11.65" customHeight="1" x14ac:dyDescent="0.25">
      <c r="A48" s="47" t="s">
        <v>166</v>
      </c>
      <c r="B48" s="99">
        <v>807</v>
      </c>
      <c r="C48" s="99">
        <v>870</v>
      </c>
      <c r="D48" s="99">
        <v>748</v>
      </c>
      <c r="E48" s="99">
        <v>1258</v>
      </c>
      <c r="F48" s="7"/>
      <c r="G48" s="5"/>
    </row>
    <row r="49" spans="1:7" ht="11.65" customHeight="1" x14ac:dyDescent="0.25">
      <c r="A49" s="48" t="s">
        <v>66</v>
      </c>
      <c r="B49" s="100">
        <v>66</v>
      </c>
      <c r="C49" s="100">
        <v>80</v>
      </c>
      <c r="D49" s="100">
        <v>64</v>
      </c>
      <c r="E49" s="100">
        <v>66</v>
      </c>
      <c r="F49" s="7"/>
      <c r="G49" s="5"/>
    </row>
    <row r="50" spans="1:7" ht="11.65" customHeight="1" x14ac:dyDescent="0.25">
      <c r="A50" s="47" t="s">
        <v>62</v>
      </c>
      <c r="B50" s="99">
        <v>1286</v>
      </c>
      <c r="C50" s="99">
        <v>1626</v>
      </c>
      <c r="D50" s="99">
        <v>1171</v>
      </c>
      <c r="E50" s="99">
        <v>891</v>
      </c>
      <c r="F50" s="7"/>
      <c r="G50" s="5"/>
    </row>
    <row r="51" spans="1:7" ht="11.65" customHeight="1" x14ac:dyDescent="0.25">
      <c r="A51" s="48" t="s">
        <v>151</v>
      </c>
      <c r="B51" s="100">
        <v>120</v>
      </c>
      <c r="C51" s="100">
        <v>68</v>
      </c>
      <c r="D51" s="100">
        <v>56</v>
      </c>
      <c r="E51" s="100">
        <v>19</v>
      </c>
      <c r="F51" s="7"/>
      <c r="G51" s="5"/>
    </row>
    <row r="52" spans="1:7" ht="11.65" customHeight="1" x14ac:dyDescent="0.25">
      <c r="A52" s="111" t="s">
        <v>160</v>
      </c>
      <c r="B52" s="123">
        <f>SUM(B47:B51)</f>
        <v>2821</v>
      </c>
      <c r="C52" s="123">
        <f>SUM(C47:C51)</f>
        <v>2751</v>
      </c>
      <c r="D52" s="123">
        <f>SUM(D47:D51)</f>
        <v>2418</v>
      </c>
      <c r="E52" s="123">
        <f>SUM(E47:E51)</f>
        <v>2748</v>
      </c>
      <c r="F52" s="7"/>
      <c r="G52" s="5"/>
    </row>
    <row r="53" spans="1:7" s="11" customFormat="1" ht="11.65" customHeight="1" x14ac:dyDescent="0.25">
      <c r="A53" s="52" t="s">
        <v>161</v>
      </c>
      <c r="B53" s="102">
        <f>B35+B45+B52</f>
        <v>27074</v>
      </c>
      <c r="C53" s="102">
        <f>C35+C45+C52</f>
        <v>18433</v>
      </c>
      <c r="D53" s="102">
        <f>D35+D45+D52</f>
        <v>18003</v>
      </c>
      <c r="E53" s="102">
        <f>E35+E45+E52</f>
        <v>19386</v>
      </c>
      <c r="F53" s="7"/>
      <c r="G53" s="5"/>
    </row>
    <row r="54" spans="1:7" s="11" customFormat="1" ht="2.4500000000000002" customHeight="1" x14ac:dyDescent="0.25">
      <c r="A54" s="52"/>
      <c r="B54" s="100"/>
      <c r="C54" s="100"/>
      <c r="D54" s="100"/>
      <c r="E54" s="100"/>
      <c r="F54" s="7"/>
      <c r="G54" s="5"/>
    </row>
    <row r="55" spans="1:7" ht="11.65" customHeight="1" x14ac:dyDescent="0.25">
      <c r="A55" s="111" t="s">
        <v>162</v>
      </c>
      <c r="B55" s="123">
        <f>B53+B19+B12</f>
        <v>36780</v>
      </c>
      <c r="C55" s="123">
        <f>C53+C19+C12</f>
        <v>29223</v>
      </c>
      <c r="D55" s="123">
        <f>D53+D19+D12</f>
        <v>29347</v>
      </c>
      <c r="E55" s="123">
        <f>E53+E19+E12</f>
        <v>28865.08292092595</v>
      </c>
      <c r="F55" s="7"/>
      <c r="G55" s="5"/>
    </row>
    <row r="56" spans="1:7" ht="11.65" customHeight="1" x14ac:dyDescent="0.25">
      <c r="A56" s="52" t="s">
        <v>163</v>
      </c>
      <c r="B56" s="102">
        <f>B53+B26+B12</f>
        <v>62778</v>
      </c>
      <c r="C56" s="102">
        <f>C53+C26+C12</f>
        <v>51985</v>
      </c>
      <c r="D56" s="102">
        <f>D53+D26+D12</f>
        <v>50302</v>
      </c>
      <c r="E56" s="102">
        <f>E53+E26+E12</f>
        <v>48010.628375277352</v>
      </c>
      <c r="F56" s="7"/>
      <c r="G56" s="5"/>
    </row>
    <row r="57" spans="1:7" ht="5.0999999999999996" customHeight="1" x14ac:dyDescent="0.25">
      <c r="A57" s="50"/>
      <c r="B57" s="103"/>
      <c r="C57" s="103"/>
      <c r="D57" s="103"/>
      <c r="E57" s="103"/>
      <c r="F57" s="7"/>
      <c r="G57" s="5"/>
    </row>
    <row r="58" spans="1:7" ht="11.65" customHeight="1" x14ac:dyDescent="0.25">
      <c r="A58" s="112" t="s">
        <v>101</v>
      </c>
      <c r="B58" s="113">
        <f>B55/a_1!C6</f>
        <v>5.8040082057756033</v>
      </c>
      <c r="C58" s="113">
        <f>C55/a_1!D6</f>
        <v>4.5547069825436406</v>
      </c>
      <c r="D58" s="113">
        <f>D55/a_1!E6</f>
        <v>4.6361769352290683</v>
      </c>
      <c r="E58" s="113">
        <f>E55/a_1!F6</f>
        <v>4.4258023491146812</v>
      </c>
      <c r="F58" s="7"/>
      <c r="G58" s="5"/>
    </row>
    <row r="59" spans="1:7" ht="11.65" customHeight="1" x14ac:dyDescent="0.25">
      <c r="A59" s="50" t="s">
        <v>102</v>
      </c>
      <c r="B59" s="103">
        <f>B56/a_1!C6</f>
        <v>9.9065804008205784</v>
      </c>
      <c r="C59" s="103">
        <f>C56/a_1!D6</f>
        <v>8.1024002493765579</v>
      </c>
      <c r="D59" s="103">
        <f>D56/a_1!E6</f>
        <v>7.9466034755134283</v>
      </c>
      <c r="E59" s="103">
        <f>E56/a_1!F6</f>
        <v>7.3613352307999618</v>
      </c>
      <c r="F59" s="7"/>
      <c r="G59" s="5"/>
    </row>
    <row r="60" spans="1:7" ht="4.1500000000000004" customHeight="1" thickBot="1" x14ac:dyDescent="0.3">
      <c r="A60" s="58"/>
      <c r="B60" s="58"/>
      <c r="C60" s="58"/>
      <c r="D60" s="58"/>
      <c r="E60" s="58"/>
    </row>
    <row r="61" spans="1:7" ht="82.5" customHeight="1" x14ac:dyDescent="0.25">
      <c r="A61" s="127" t="s">
        <v>188</v>
      </c>
      <c r="B61" s="127"/>
      <c r="C61" s="127"/>
      <c r="D61" s="127"/>
      <c r="E61" s="127"/>
    </row>
  </sheetData>
  <mergeCells count="4">
    <mergeCell ref="A1:E1"/>
    <mergeCell ref="A2:E2"/>
    <mergeCell ref="A3:E3"/>
    <mergeCell ref="A61:E61"/>
  </mergeCells>
  <printOptions horizontalCentered="1"/>
  <pageMargins left="0.25" right="0.25" top="0.75" bottom="0.75" header="0.3" footer="0.3"/>
  <pageSetup paperSize="9" orientation="portrait" cellComments="atEnd" r:id="rId1"/>
  <headerFooter alignWithMargins="0">
    <oddFooter>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G15"/>
  <sheetViews>
    <sheetView zoomScaleNormal="100" workbookViewId="0">
      <selection sqref="A1:E1"/>
    </sheetView>
  </sheetViews>
  <sheetFormatPr defaultColWidth="43.28515625" defaultRowHeight="13.15" customHeight="1" x14ac:dyDescent="0.25"/>
  <cols>
    <col min="1" max="1" width="35.5703125" style="1" customWidth="1"/>
    <col min="2" max="5" width="15.5703125" style="1" customWidth="1"/>
    <col min="6" max="7" width="1" style="1" customWidth="1"/>
    <col min="8" max="10" width="17.42578125" style="1" customWidth="1"/>
    <col min="11" max="16384" width="43.28515625" style="1"/>
  </cols>
  <sheetData>
    <row r="1" spans="1:7" ht="13.15" customHeight="1" thickBot="1" x14ac:dyDescent="0.3">
      <c r="A1" s="124" t="s">
        <v>25</v>
      </c>
      <c r="B1" s="124"/>
      <c r="C1" s="124"/>
      <c r="D1" s="124"/>
      <c r="E1" s="124"/>
    </row>
    <row r="2" spans="1:7" ht="13.15" customHeight="1" x14ac:dyDescent="0.2">
      <c r="A2" s="125" t="s">
        <v>124</v>
      </c>
      <c r="B2" s="125"/>
      <c r="C2" s="125"/>
      <c r="D2" s="125"/>
      <c r="E2" s="125"/>
      <c r="F2" s="25"/>
      <c r="G2" s="25"/>
    </row>
    <row r="3" spans="1:7" ht="13.15" customHeight="1" x14ac:dyDescent="0.25">
      <c r="A3" s="126" t="s">
        <v>92</v>
      </c>
      <c r="B3" s="126"/>
      <c r="C3" s="126"/>
      <c r="D3" s="126"/>
      <c r="E3" s="126"/>
      <c r="F3" s="26"/>
      <c r="G3" s="26"/>
    </row>
    <row r="4" spans="1:7" ht="18" customHeight="1" x14ac:dyDescent="0.25">
      <c r="A4" s="2" t="s">
        <v>129</v>
      </c>
      <c r="B4" s="2" t="s">
        <v>240</v>
      </c>
      <c r="C4" s="2">
        <v>2020</v>
      </c>
      <c r="D4" s="2">
        <v>2021</v>
      </c>
      <c r="E4" s="2">
        <v>2022</v>
      </c>
    </row>
    <row r="5" spans="1:7" ht="4.1500000000000004" customHeight="1" x14ac:dyDescent="0.25">
      <c r="A5" s="3"/>
      <c r="B5" s="3"/>
      <c r="C5" s="3"/>
      <c r="D5" s="3"/>
      <c r="E5" s="3"/>
    </row>
    <row r="6" spans="1:7" s="6" customFormat="1" ht="13.15" customHeight="1" x14ac:dyDescent="0.25">
      <c r="A6" s="8" t="s">
        <v>128</v>
      </c>
      <c r="B6" s="65" t="s">
        <v>130</v>
      </c>
      <c r="C6" s="65">
        <v>1</v>
      </c>
      <c r="D6" s="65">
        <v>1</v>
      </c>
      <c r="E6" s="65">
        <v>1.5</v>
      </c>
      <c r="F6" s="27"/>
      <c r="G6" s="28"/>
    </row>
    <row r="7" spans="1:7" s="6" customFormat="1" ht="13.15" customHeight="1" x14ac:dyDescent="0.25">
      <c r="A7" s="1" t="s">
        <v>127</v>
      </c>
      <c r="B7" s="64" t="s">
        <v>130</v>
      </c>
      <c r="C7" s="64">
        <v>307</v>
      </c>
      <c r="D7" s="64">
        <v>57</v>
      </c>
      <c r="E7" s="64">
        <v>344.5</v>
      </c>
      <c r="F7" s="27"/>
      <c r="G7" s="28"/>
    </row>
    <row r="8" spans="1:7" ht="13.15" customHeight="1" x14ac:dyDescent="0.25">
      <c r="A8" s="8" t="s">
        <v>125</v>
      </c>
      <c r="B8" s="98">
        <v>36</v>
      </c>
      <c r="C8" s="98">
        <v>135</v>
      </c>
      <c r="D8" s="98">
        <v>38.75</v>
      </c>
      <c r="E8" s="98">
        <v>60.013999999999996</v>
      </c>
      <c r="F8" s="29"/>
      <c r="G8" s="28"/>
    </row>
    <row r="9" spans="1:7" s="6" customFormat="1" ht="13.15" customHeight="1" x14ac:dyDescent="0.25">
      <c r="A9" s="13" t="s">
        <v>126</v>
      </c>
      <c r="B9" s="64">
        <v>0.435</v>
      </c>
      <c r="C9" s="64">
        <v>98.5</v>
      </c>
      <c r="D9" s="64">
        <v>142.4</v>
      </c>
      <c r="E9" s="64">
        <v>79.899999999999991</v>
      </c>
      <c r="F9" s="27"/>
      <c r="G9" s="28"/>
    </row>
    <row r="10" spans="1:7" ht="4.1500000000000004" customHeight="1" thickBot="1" x14ac:dyDescent="0.3">
      <c r="A10" s="15"/>
      <c r="B10" s="15"/>
      <c r="C10" s="15"/>
      <c r="D10" s="15"/>
      <c r="E10" s="15"/>
    </row>
    <row r="11" spans="1:7" ht="26.1" customHeight="1" x14ac:dyDescent="0.25">
      <c r="A11" s="127" t="s">
        <v>239</v>
      </c>
      <c r="B11" s="127"/>
      <c r="C11" s="127"/>
      <c r="D11" s="127"/>
      <c r="E11" s="127"/>
    </row>
    <row r="13" spans="1:7" ht="13.15" customHeight="1" x14ac:dyDescent="0.25">
      <c r="B13" s="38"/>
      <c r="C13" s="38"/>
      <c r="D13" s="38"/>
      <c r="E13" s="38"/>
    </row>
    <row r="14" spans="1:7" ht="13.15" customHeight="1" x14ac:dyDescent="0.25">
      <c r="B14" s="38"/>
      <c r="C14" s="38"/>
      <c r="D14" s="38"/>
      <c r="E14" s="38"/>
    </row>
    <row r="15" spans="1:7" ht="13.15" customHeight="1" x14ac:dyDescent="0.25">
      <c r="B15" s="38"/>
      <c r="C15" s="37"/>
      <c r="D15" s="37"/>
      <c r="E15" s="37"/>
    </row>
  </sheetData>
  <mergeCells count="4">
    <mergeCell ref="A1:E1"/>
    <mergeCell ref="A2:E2"/>
    <mergeCell ref="A3:E3"/>
    <mergeCell ref="A11:E11"/>
  </mergeCells>
  <printOptions horizontalCentered="1"/>
  <pageMargins left="0.25" right="0.25" top="0.75" bottom="0.75" header="0.3" footer="0.3"/>
  <pageSetup paperSize="9" orientation="portrait" cellComments="atEnd" r:id="rId1"/>
  <headerFooter alignWithMargins="0">
    <oddFooter>&amp;R&amp;A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F22"/>
  <sheetViews>
    <sheetView zoomScaleNormal="100" workbookViewId="0">
      <selection sqref="A1:F1"/>
    </sheetView>
  </sheetViews>
  <sheetFormatPr defaultColWidth="43.28515625" defaultRowHeight="13.15" customHeight="1" x14ac:dyDescent="0.25"/>
  <cols>
    <col min="1" max="1" width="41.28515625" style="1" customWidth="1"/>
    <col min="2" max="6" width="11.28515625" style="1" customWidth="1"/>
    <col min="7" max="8" width="1" style="1" customWidth="1"/>
    <col min="9" max="34" width="15.5703125" style="1" customWidth="1"/>
    <col min="35" max="16384" width="43.28515625" style="1"/>
  </cols>
  <sheetData>
    <row r="1" spans="1:6" ht="13.15" customHeight="1" thickBot="1" x14ac:dyDescent="0.3">
      <c r="A1" s="124" t="s">
        <v>33</v>
      </c>
      <c r="B1" s="124"/>
      <c r="C1" s="124"/>
      <c r="D1" s="124"/>
      <c r="E1" s="124"/>
      <c r="F1" s="124"/>
    </row>
    <row r="2" spans="1:6" ht="13.15" customHeight="1" x14ac:dyDescent="0.2">
      <c r="A2" s="125" t="s">
        <v>21</v>
      </c>
      <c r="B2" s="125"/>
      <c r="C2" s="125"/>
      <c r="D2" s="125"/>
      <c r="E2" s="125"/>
      <c r="F2" s="125"/>
    </row>
    <row r="3" spans="1:6" ht="13.15" customHeight="1" x14ac:dyDescent="0.25">
      <c r="A3" s="126" t="s">
        <v>20</v>
      </c>
      <c r="B3" s="126"/>
      <c r="C3" s="126"/>
      <c r="D3" s="126"/>
      <c r="E3" s="126"/>
      <c r="F3" s="126"/>
    </row>
    <row r="4" spans="1:6" ht="18" customHeight="1" x14ac:dyDescent="0.25">
      <c r="A4" s="2" t="s">
        <v>0</v>
      </c>
      <c r="B4" s="2">
        <v>2018</v>
      </c>
      <c r="C4" s="2">
        <v>2019</v>
      </c>
      <c r="D4" s="2">
        <v>2020</v>
      </c>
      <c r="E4" s="2">
        <v>2021</v>
      </c>
      <c r="F4" s="2">
        <v>2022</v>
      </c>
    </row>
    <row r="5" spans="1:6" ht="4.1500000000000004" customHeight="1" x14ac:dyDescent="0.25">
      <c r="A5" s="3"/>
      <c r="B5" s="3"/>
      <c r="C5" s="3"/>
      <c r="D5" s="3"/>
      <c r="E5" s="3"/>
      <c r="F5" s="3"/>
    </row>
    <row r="6" spans="1:6" ht="13.15" customHeight="1" x14ac:dyDescent="0.25">
      <c r="A6" s="18" t="s">
        <v>19</v>
      </c>
      <c r="B6" s="33">
        <v>298964</v>
      </c>
      <c r="C6" s="33">
        <v>294792</v>
      </c>
      <c r="D6" s="33">
        <v>275026</v>
      </c>
      <c r="E6" s="33">
        <v>270097</v>
      </c>
      <c r="F6" s="33">
        <v>263821</v>
      </c>
    </row>
    <row r="7" spans="1:6" ht="13.15" customHeight="1" x14ac:dyDescent="0.25">
      <c r="A7" s="76" t="s">
        <v>186</v>
      </c>
      <c r="B7" s="34">
        <v>145</v>
      </c>
      <c r="C7" s="34">
        <v>141</v>
      </c>
      <c r="D7" s="34">
        <v>242</v>
      </c>
      <c r="E7" s="34">
        <v>222</v>
      </c>
      <c r="F7" s="34">
        <v>236</v>
      </c>
    </row>
    <row r="8" spans="1:6" ht="13.15" customHeight="1" x14ac:dyDescent="0.25">
      <c r="A8" s="8" t="s">
        <v>18</v>
      </c>
      <c r="B8" s="77">
        <v>772</v>
      </c>
      <c r="C8" s="77">
        <v>584</v>
      </c>
      <c r="D8" s="77">
        <v>1187</v>
      </c>
      <c r="E8" s="77">
        <v>854</v>
      </c>
      <c r="F8" s="77">
        <v>714</v>
      </c>
    </row>
    <row r="9" spans="1:6" ht="13.15" customHeight="1" x14ac:dyDescent="0.25">
      <c r="A9" s="1" t="s">
        <v>6</v>
      </c>
      <c r="B9" s="78">
        <v>2914</v>
      </c>
      <c r="C9" s="78">
        <v>2802</v>
      </c>
      <c r="D9" s="78">
        <v>3564</v>
      </c>
      <c r="E9" s="78">
        <v>3727</v>
      </c>
      <c r="F9" s="78">
        <v>3026</v>
      </c>
    </row>
    <row r="10" spans="1:6" ht="13.15" customHeight="1" x14ac:dyDescent="0.25">
      <c r="A10" s="8" t="s">
        <v>17</v>
      </c>
      <c r="B10" s="77">
        <v>158256</v>
      </c>
      <c r="C10" s="77">
        <v>158265</v>
      </c>
      <c r="D10" s="77">
        <v>159995</v>
      </c>
      <c r="E10" s="77">
        <v>177784</v>
      </c>
      <c r="F10" s="77">
        <v>141238</v>
      </c>
    </row>
    <row r="11" spans="1:6" ht="13.15" customHeight="1" x14ac:dyDescent="0.25">
      <c r="A11" s="1" t="s">
        <v>16</v>
      </c>
      <c r="B11" s="78">
        <v>4115</v>
      </c>
      <c r="C11" s="78">
        <v>3482</v>
      </c>
      <c r="D11" s="78">
        <v>3654</v>
      </c>
      <c r="E11" s="78">
        <v>3384</v>
      </c>
      <c r="F11" s="78">
        <v>2392</v>
      </c>
    </row>
    <row r="12" spans="1:6" ht="13.15" customHeight="1" x14ac:dyDescent="0.25">
      <c r="A12" s="8" t="s">
        <v>15</v>
      </c>
      <c r="B12" s="77">
        <v>221</v>
      </c>
      <c r="C12" s="77">
        <v>234</v>
      </c>
      <c r="D12" s="77">
        <v>151</v>
      </c>
      <c r="E12" s="77">
        <v>181</v>
      </c>
      <c r="F12" s="77">
        <v>235</v>
      </c>
    </row>
    <row r="13" spans="1:6" ht="13.15" customHeight="1" x14ac:dyDescent="0.25">
      <c r="A13" s="9" t="s">
        <v>14</v>
      </c>
      <c r="B13" s="79">
        <f>SUM(B6:B12)-B7</f>
        <v>465242</v>
      </c>
      <c r="C13" s="79">
        <f>SUM(C6:C12)-C7</f>
        <v>460159</v>
      </c>
      <c r="D13" s="79">
        <f>SUM(D6:D12)-D7</f>
        <v>443577</v>
      </c>
      <c r="E13" s="79">
        <f>SUM(E6:E12)-E7</f>
        <v>456027</v>
      </c>
      <c r="F13" s="79">
        <f>SUM(F6:F12)-F7</f>
        <v>411426</v>
      </c>
    </row>
    <row r="14" spans="1:6" ht="5.0999999999999996" customHeight="1" x14ac:dyDescent="0.2">
      <c r="A14" s="9"/>
      <c r="B14" s="80"/>
      <c r="C14" s="80"/>
      <c r="D14" s="80"/>
      <c r="E14" s="80"/>
      <c r="F14" s="80"/>
    </row>
    <row r="15" spans="1:6" ht="13.15" customHeight="1" x14ac:dyDescent="0.25">
      <c r="A15" s="20" t="s">
        <v>67</v>
      </c>
      <c r="B15" s="81">
        <v>0.57546337813016024</v>
      </c>
      <c r="C15" s="81">
        <v>0.56939310054457304</v>
      </c>
      <c r="D15" s="81">
        <v>0.56331887711366702</v>
      </c>
      <c r="E15" s="81">
        <v>0.57967003982453302</v>
      </c>
      <c r="F15" s="81">
        <v>0.50906773736536404</v>
      </c>
    </row>
    <row r="16" spans="1:6" ht="13.15" customHeight="1" x14ac:dyDescent="0.25">
      <c r="A16" s="13" t="s">
        <v>83</v>
      </c>
      <c r="B16" s="82">
        <f>B13/a_1!B6</f>
        <v>72.422478206724776</v>
      </c>
      <c r="C16" s="82">
        <f>C13/a_1!C6</f>
        <v>72.614644153384887</v>
      </c>
      <c r="D16" s="82">
        <f>D13/a_1!D6</f>
        <v>69.136066084788027</v>
      </c>
      <c r="E16" s="82">
        <f>E13/a_1!E6</f>
        <v>72.04218009478673</v>
      </c>
      <c r="F16" s="82">
        <f>F13/a_1!F6</f>
        <v>63.082796688132476</v>
      </c>
    </row>
    <row r="17" spans="1:6" ht="4.1500000000000004" customHeight="1" thickBot="1" x14ac:dyDescent="0.3">
      <c r="A17" s="15"/>
      <c r="B17" s="15"/>
      <c r="C17" s="15"/>
      <c r="D17" s="15"/>
      <c r="E17" s="15"/>
      <c r="F17" s="15"/>
    </row>
    <row r="18" spans="1:6" ht="27.75" customHeight="1" x14ac:dyDescent="0.25">
      <c r="A18" s="129" t="s">
        <v>187</v>
      </c>
      <c r="B18" s="129"/>
      <c r="C18" s="129"/>
      <c r="D18" s="129"/>
      <c r="E18" s="129"/>
      <c r="F18" s="129"/>
    </row>
    <row r="19" spans="1:6" ht="13.15" customHeight="1" x14ac:dyDescent="0.25">
      <c r="B19" s="21"/>
      <c r="C19" s="21"/>
      <c r="D19" s="21"/>
      <c r="E19" s="21"/>
      <c r="F19" s="21"/>
    </row>
    <row r="21" spans="1:6" ht="13.15" customHeight="1" x14ac:dyDescent="0.25">
      <c r="B21" s="83"/>
      <c r="C21" s="83"/>
      <c r="D21" s="83"/>
      <c r="E21" s="83"/>
      <c r="F21" s="83"/>
    </row>
    <row r="22" spans="1:6" ht="13.15" customHeight="1" x14ac:dyDescent="0.25">
      <c r="C22" s="31"/>
      <c r="D22" s="31"/>
      <c r="E22" s="31"/>
      <c r="F22" s="31"/>
    </row>
  </sheetData>
  <mergeCells count="4">
    <mergeCell ref="A1:F1"/>
    <mergeCell ref="A2:F2"/>
    <mergeCell ref="A3:F3"/>
    <mergeCell ref="A18:F18"/>
  </mergeCells>
  <printOptions horizontalCentered="1"/>
  <pageMargins left="0.25" right="0.25" top="0.75" bottom="0.75" header="0.3" footer="0.3"/>
  <pageSetup paperSize="9" orientation="portrait" cellComments="atEnd" r:id="rId1"/>
  <headerFooter alignWithMargins="0">
    <oddFooter>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G15"/>
  <sheetViews>
    <sheetView zoomScaleNormal="100" workbookViewId="0">
      <selection sqref="A1:E1"/>
    </sheetView>
  </sheetViews>
  <sheetFormatPr defaultColWidth="43.28515625" defaultRowHeight="13.15" customHeight="1" x14ac:dyDescent="0.25"/>
  <cols>
    <col min="1" max="1" width="35.28515625" style="1" customWidth="1"/>
    <col min="2" max="5" width="15.5703125" style="1" customWidth="1"/>
    <col min="6" max="7" width="1" style="1" customWidth="1"/>
    <col min="8" max="11" width="17.42578125" style="1" customWidth="1"/>
    <col min="12" max="16384" width="43.28515625" style="1"/>
  </cols>
  <sheetData>
    <row r="1" spans="1:7" ht="13.15" customHeight="1" thickBot="1" x14ac:dyDescent="0.3">
      <c r="A1" s="124" t="s">
        <v>34</v>
      </c>
      <c r="B1" s="124"/>
      <c r="C1" s="124"/>
      <c r="D1" s="124"/>
      <c r="E1" s="124"/>
    </row>
    <row r="2" spans="1:7" ht="13.15" customHeight="1" x14ac:dyDescent="0.2">
      <c r="A2" s="125" t="s">
        <v>138</v>
      </c>
      <c r="B2" s="125"/>
      <c r="C2" s="125"/>
      <c r="D2" s="125"/>
      <c r="E2" s="125"/>
      <c r="F2" s="25"/>
      <c r="G2" s="25"/>
    </row>
    <row r="3" spans="1:7" ht="13.15" customHeight="1" x14ac:dyDescent="0.25">
      <c r="A3" s="126" t="s">
        <v>136</v>
      </c>
      <c r="B3" s="126"/>
      <c r="C3" s="126"/>
      <c r="D3" s="126"/>
      <c r="E3" s="126"/>
      <c r="F3" s="26"/>
      <c r="G3" s="26"/>
    </row>
    <row r="4" spans="1:7" ht="18" customHeight="1" x14ac:dyDescent="0.25">
      <c r="A4" s="2" t="s">
        <v>137</v>
      </c>
      <c r="B4" s="2">
        <v>2019</v>
      </c>
      <c r="C4" s="2">
        <v>2020</v>
      </c>
      <c r="D4" s="2">
        <v>2021</v>
      </c>
      <c r="E4" s="2">
        <v>2022</v>
      </c>
    </row>
    <row r="5" spans="1:7" ht="4.1500000000000004" customHeight="1" x14ac:dyDescent="0.25">
      <c r="A5" s="3"/>
      <c r="B5" s="3"/>
      <c r="C5" s="3"/>
      <c r="D5" s="3"/>
      <c r="E5" s="3"/>
    </row>
    <row r="6" spans="1:7" s="6" customFormat="1" ht="13.15" customHeight="1" x14ac:dyDescent="0.25">
      <c r="A6" s="8" t="s">
        <v>133</v>
      </c>
      <c r="B6" s="96">
        <v>28.7</v>
      </c>
      <c r="C6" s="96" t="s">
        <v>130</v>
      </c>
      <c r="D6" s="96">
        <v>60.7</v>
      </c>
      <c r="E6" s="96">
        <v>46.6</v>
      </c>
      <c r="F6" s="69"/>
      <c r="G6" s="70"/>
    </row>
    <row r="7" spans="1:7" s="6" customFormat="1" ht="13.15" customHeight="1" x14ac:dyDescent="0.25">
      <c r="A7" s="1" t="s">
        <v>132</v>
      </c>
      <c r="B7" s="97">
        <v>24.4</v>
      </c>
      <c r="C7" s="97">
        <v>73.5</v>
      </c>
      <c r="D7" s="97">
        <v>14.4</v>
      </c>
      <c r="E7" s="97">
        <v>22.2</v>
      </c>
      <c r="F7" s="69"/>
      <c r="G7" s="70"/>
    </row>
    <row r="8" spans="1:7" ht="13.15" customHeight="1" x14ac:dyDescent="0.25">
      <c r="A8" s="8" t="s">
        <v>134</v>
      </c>
      <c r="B8" s="96">
        <v>46.9</v>
      </c>
      <c r="C8" s="96" t="s">
        <v>130</v>
      </c>
      <c r="D8" s="96">
        <v>24.9</v>
      </c>
      <c r="E8" s="96">
        <v>31.2</v>
      </c>
      <c r="F8" s="71"/>
      <c r="G8" s="70"/>
    </row>
    <row r="9" spans="1:7" s="6" customFormat="1" ht="13.15" customHeight="1" x14ac:dyDescent="0.25">
      <c r="A9" s="13" t="s">
        <v>135</v>
      </c>
      <c r="B9" s="97" t="s">
        <v>130</v>
      </c>
      <c r="C9" s="97">
        <v>26.5</v>
      </c>
      <c r="D9" s="97" t="s">
        <v>130</v>
      </c>
      <c r="E9" s="97" t="s">
        <v>130</v>
      </c>
      <c r="F9" s="69"/>
      <c r="G9" s="70"/>
    </row>
    <row r="10" spans="1:7" ht="4.1500000000000004" customHeight="1" thickBot="1" x14ac:dyDescent="0.3">
      <c r="A10" s="15"/>
      <c r="B10" s="15"/>
      <c r="C10" s="15"/>
      <c r="D10" s="15"/>
      <c r="E10" s="15"/>
    </row>
    <row r="11" spans="1:7" ht="35.25" customHeight="1" x14ac:dyDescent="0.25">
      <c r="A11" s="127" t="s">
        <v>181</v>
      </c>
      <c r="B11" s="127"/>
      <c r="C11" s="127"/>
      <c r="D11" s="127"/>
      <c r="E11" s="127"/>
    </row>
    <row r="13" spans="1:7" ht="13.15" customHeight="1" x14ac:dyDescent="0.25">
      <c r="B13" s="74"/>
      <c r="C13" s="74"/>
      <c r="D13" s="74"/>
      <c r="E13" s="74"/>
    </row>
    <row r="14" spans="1:7" ht="13.15" customHeight="1" x14ac:dyDescent="0.25">
      <c r="B14" s="74"/>
      <c r="C14" s="74"/>
      <c r="D14" s="74"/>
      <c r="E14" s="74"/>
    </row>
    <row r="15" spans="1:7" ht="13.15" customHeight="1" x14ac:dyDescent="0.25">
      <c r="B15" s="74"/>
      <c r="C15" s="75"/>
      <c r="D15" s="75"/>
      <c r="E15" s="75"/>
    </row>
  </sheetData>
  <mergeCells count="4">
    <mergeCell ref="A1:E1"/>
    <mergeCell ref="A2:E2"/>
    <mergeCell ref="A3:E3"/>
    <mergeCell ref="A11:E11"/>
  </mergeCells>
  <printOptions horizontalCentered="1"/>
  <pageMargins left="0.25" right="0.25" top="0.75" bottom="0.75" header="0.3" footer="0.3"/>
  <pageSetup paperSize="9" orientation="portrait" cellComments="atEnd" r:id="rId1"/>
  <headerFooter alignWithMargins="0">
    <oddFooter>&amp;R&amp;A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F18"/>
  <sheetViews>
    <sheetView zoomScaleNormal="100" workbookViewId="0">
      <selection sqref="A1:F1"/>
    </sheetView>
  </sheetViews>
  <sheetFormatPr defaultColWidth="43.28515625" defaultRowHeight="13.15" customHeight="1" x14ac:dyDescent="0.25"/>
  <cols>
    <col min="1" max="1" width="41.28515625" style="1" customWidth="1"/>
    <col min="2" max="6" width="11.28515625" style="1" customWidth="1"/>
    <col min="7" max="8" width="1" style="1" customWidth="1"/>
    <col min="9" max="12" width="8.5703125" style="1" customWidth="1"/>
    <col min="13" max="44" width="15.5703125" style="1" customWidth="1"/>
    <col min="45" max="16384" width="43.28515625" style="1"/>
  </cols>
  <sheetData>
    <row r="1" spans="1:6" ht="13.15" customHeight="1" thickBot="1" x14ac:dyDescent="0.3">
      <c r="A1" s="124" t="s">
        <v>35</v>
      </c>
      <c r="B1" s="124"/>
      <c r="C1" s="124"/>
      <c r="D1" s="124"/>
      <c r="E1" s="124"/>
      <c r="F1" s="124"/>
    </row>
    <row r="2" spans="1:6" ht="13.15" customHeight="1" x14ac:dyDescent="0.2">
      <c r="A2" s="125" t="s">
        <v>164</v>
      </c>
      <c r="B2" s="125"/>
      <c r="C2" s="125"/>
      <c r="D2" s="125"/>
      <c r="E2" s="125"/>
      <c r="F2" s="125"/>
    </row>
    <row r="3" spans="1:6" ht="13.15" customHeight="1" x14ac:dyDescent="0.25">
      <c r="A3" s="130" t="s">
        <v>92</v>
      </c>
      <c r="B3" s="130"/>
      <c r="C3" s="130"/>
      <c r="D3" s="130"/>
      <c r="E3" s="130"/>
      <c r="F3" s="130"/>
    </row>
    <row r="4" spans="1:6" ht="18" customHeight="1" x14ac:dyDescent="0.25">
      <c r="A4" s="87" t="s">
        <v>0</v>
      </c>
      <c r="B4" s="87">
        <v>2018</v>
      </c>
      <c r="C4" s="87">
        <v>2019</v>
      </c>
      <c r="D4" s="87">
        <v>2020</v>
      </c>
      <c r="E4" s="87">
        <v>2021</v>
      </c>
      <c r="F4" s="87">
        <v>2022</v>
      </c>
    </row>
    <row r="5" spans="1:6" ht="4.1500000000000004" customHeight="1" x14ac:dyDescent="0.25">
      <c r="A5" s="59"/>
      <c r="B5" s="59"/>
      <c r="C5" s="59"/>
      <c r="D5" s="59"/>
      <c r="E5" s="59"/>
      <c r="F5" s="59"/>
    </row>
    <row r="6" spans="1:6" ht="13.15" customHeight="1" x14ac:dyDescent="0.25">
      <c r="A6" s="60" t="s">
        <v>167</v>
      </c>
      <c r="B6" s="94">
        <v>4826</v>
      </c>
      <c r="C6" s="94">
        <v>4794</v>
      </c>
      <c r="D6" s="94">
        <v>4868</v>
      </c>
      <c r="E6" s="94">
        <v>5326</v>
      </c>
      <c r="F6" s="94">
        <v>4292.7783798728451</v>
      </c>
    </row>
    <row r="7" spans="1:6" ht="13.15" customHeight="1" x14ac:dyDescent="0.25">
      <c r="A7" s="63" t="s">
        <v>168</v>
      </c>
      <c r="B7" s="95">
        <v>267</v>
      </c>
      <c r="C7" s="95">
        <v>237</v>
      </c>
      <c r="D7" s="95">
        <v>274</v>
      </c>
      <c r="E7" s="95">
        <v>250</v>
      </c>
      <c r="F7" s="95">
        <v>211.43638746478385</v>
      </c>
    </row>
    <row r="8" spans="1:6" ht="4.1500000000000004" customHeight="1" thickBot="1" x14ac:dyDescent="0.3">
      <c r="A8" s="58"/>
      <c r="B8" s="58"/>
      <c r="C8" s="58"/>
      <c r="D8" s="58"/>
      <c r="E8" s="58"/>
      <c r="F8" s="58"/>
    </row>
    <row r="9" spans="1:6" ht="27.75" customHeight="1" x14ac:dyDescent="0.25">
      <c r="A9" s="131" t="s">
        <v>169</v>
      </c>
      <c r="B9" s="131"/>
      <c r="C9" s="131"/>
      <c r="D9" s="131"/>
      <c r="E9" s="131"/>
      <c r="F9" s="131"/>
    </row>
    <row r="10" spans="1:6" ht="13.15" customHeight="1" x14ac:dyDescent="0.25">
      <c r="A10" s="46"/>
      <c r="B10" s="61"/>
      <c r="C10" s="61"/>
      <c r="D10" s="61"/>
      <c r="E10" s="61"/>
      <c r="F10" s="61"/>
    </row>
    <row r="11" spans="1:6" ht="13.15" customHeight="1" x14ac:dyDescent="0.25">
      <c r="A11" s="46"/>
      <c r="B11" s="62"/>
      <c r="C11" s="62"/>
      <c r="D11" s="62"/>
      <c r="E11" s="62"/>
      <c r="F11" s="62"/>
    </row>
    <row r="12" spans="1:6" ht="13.15" customHeight="1" x14ac:dyDescent="0.25">
      <c r="A12" s="46"/>
      <c r="B12" s="62"/>
      <c r="C12" s="62"/>
      <c r="D12" s="62"/>
      <c r="E12" s="62"/>
      <c r="F12" s="62"/>
    </row>
    <row r="13" spans="1:6" ht="13.15" customHeight="1" x14ac:dyDescent="0.25">
      <c r="B13" s="16"/>
      <c r="C13" s="16"/>
      <c r="D13" s="16"/>
      <c r="E13" s="16"/>
      <c r="F13" s="16"/>
    </row>
    <row r="14" spans="1:6" ht="13.15" customHeight="1" x14ac:dyDescent="0.25">
      <c r="B14" s="16"/>
      <c r="C14" s="16"/>
      <c r="D14" s="16"/>
      <c r="E14" s="16"/>
      <c r="F14" s="16"/>
    </row>
    <row r="15" spans="1:6" ht="13.15" customHeight="1" x14ac:dyDescent="0.25">
      <c r="B15" s="16"/>
      <c r="C15" s="16"/>
      <c r="D15" s="16"/>
      <c r="E15" s="16"/>
      <c r="F15" s="16"/>
    </row>
    <row r="16" spans="1:6" ht="13.15" customHeight="1" x14ac:dyDescent="0.25">
      <c r="B16" s="16"/>
      <c r="C16" s="16"/>
      <c r="D16" s="16"/>
      <c r="E16" s="16"/>
      <c r="F16" s="16"/>
    </row>
    <row r="17" spans="2:6" ht="13.15" customHeight="1" x14ac:dyDescent="0.25">
      <c r="B17" s="17"/>
      <c r="C17" s="17"/>
      <c r="D17" s="17"/>
      <c r="E17" s="17"/>
      <c r="F17" s="17"/>
    </row>
    <row r="18" spans="2:6" ht="13.15" customHeight="1" x14ac:dyDescent="0.25">
      <c r="B18" s="17"/>
      <c r="C18" s="17"/>
      <c r="D18" s="17"/>
      <c r="E18" s="17"/>
      <c r="F18" s="17"/>
    </row>
  </sheetData>
  <mergeCells count="4">
    <mergeCell ref="A1:F1"/>
    <mergeCell ref="A2:F2"/>
    <mergeCell ref="A3:F3"/>
    <mergeCell ref="A9:F9"/>
  </mergeCells>
  <printOptions horizontalCentered="1"/>
  <pageMargins left="0.25" right="0.25" top="0.75" bottom="0.75" header="0.3" footer="0.3"/>
  <pageSetup paperSize="9" orientation="portrait" cellComments="atEnd" r:id="rId1"/>
  <headerFooter alignWithMargins="0">
    <oddFooter>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G31"/>
  <sheetViews>
    <sheetView zoomScaleNormal="100" workbookViewId="0">
      <selection sqref="A1:F1"/>
    </sheetView>
  </sheetViews>
  <sheetFormatPr defaultColWidth="43.28515625" defaultRowHeight="13.15" customHeight="1" x14ac:dyDescent="0.25"/>
  <cols>
    <col min="1" max="1" width="41.28515625" style="1" customWidth="1"/>
    <col min="2" max="6" width="11.28515625" style="1" customWidth="1"/>
    <col min="7" max="7" width="1" style="1" customWidth="1"/>
    <col min="8" max="16384" width="43.28515625" style="1"/>
  </cols>
  <sheetData>
    <row r="1" spans="1:7" ht="13.15" customHeight="1" thickBot="1" x14ac:dyDescent="0.3">
      <c r="A1" s="124" t="s">
        <v>44</v>
      </c>
      <c r="B1" s="124"/>
      <c r="C1" s="124"/>
      <c r="D1" s="124"/>
      <c r="E1" s="124"/>
      <c r="F1" s="124"/>
      <c r="G1" s="66"/>
    </row>
    <row r="2" spans="1:7" ht="13.15" customHeight="1" x14ac:dyDescent="0.25">
      <c r="A2" s="125" t="s">
        <v>72</v>
      </c>
      <c r="B2" s="125"/>
      <c r="C2" s="125"/>
      <c r="D2" s="125"/>
      <c r="E2" s="125"/>
      <c r="F2" s="125"/>
      <c r="G2" s="68"/>
    </row>
    <row r="3" spans="1:7" ht="13.15" customHeight="1" x14ac:dyDescent="0.25">
      <c r="A3" s="126" t="s">
        <v>20</v>
      </c>
      <c r="B3" s="126"/>
      <c r="C3" s="126"/>
      <c r="D3" s="126"/>
      <c r="E3" s="126"/>
      <c r="F3" s="126"/>
      <c r="G3" s="68"/>
    </row>
    <row r="4" spans="1:7" ht="18" customHeight="1" x14ac:dyDescent="0.25">
      <c r="A4" s="2" t="s">
        <v>0</v>
      </c>
      <c r="B4" s="2">
        <v>2018</v>
      </c>
      <c r="C4" s="2">
        <v>2019</v>
      </c>
      <c r="D4" s="2">
        <v>2020</v>
      </c>
      <c r="E4" s="2">
        <v>2021</v>
      </c>
      <c r="F4" s="2">
        <v>2022</v>
      </c>
    </row>
    <row r="5" spans="1:7" ht="4.1500000000000004" customHeight="1" x14ac:dyDescent="0.25">
      <c r="A5" s="3"/>
      <c r="B5" s="3"/>
      <c r="C5" s="3"/>
      <c r="D5" s="3"/>
      <c r="E5" s="3"/>
      <c r="F5" s="3"/>
    </row>
    <row r="6" spans="1:7" s="6" customFormat="1" ht="13.15" customHeight="1" x14ac:dyDescent="0.25">
      <c r="B6" s="132" t="s">
        <v>100</v>
      </c>
      <c r="C6" s="132"/>
      <c r="D6" s="132"/>
      <c r="E6" s="132"/>
      <c r="F6" s="132"/>
      <c r="G6" s="66"/>
    </row>
    <row r="7" spans="1:7" s="6" customFormat="1" ht="13.15" customHeight="1" x14ac:dyDescent="0.25">
      <c r="A7" s="8" t="s">
        <v>28</v>
      </c>
      <c r="B7" s="77">
        <v>29701</v>
      </c>
      <c r="C7" s="77">
        <v>28330</v>
      </c>
      <c r="D7" s="77">
        <v>26024</v>
      </c>
      <c r="E7" s="77">
        <v>26371</v>
      </c>
      <c r="F7" s="106">
        <v>25107</v>
      </c>
      <c r="G7" s="68"/>
    </row>
    <row r="8" spans="1:7" ht="13.15" customHeight="1" x14ac:dyDescent="0.25">
      <c r="A8" s="6" t="s">
        <v>26</v>
      </c>
      <c r="B8" s="78">
        <v>85412</v>
      </c>
      <c r="C8" s="78">
        <v>87254</v>
      </c>
      <c r="D8" s="78">
        <v>83020</v>
      </c>
      <c r="E8" s="78">
        <v>79681</v>
      </c>
      <c r="F8" s="107">
        <v>77817</v>
      </c>
      <c r="G8" s="66"/>
    </row>
    <row r="9" spans="1:7" ht="13.15" customHeight="1" x14ac:dyDescent="0.25">
      <c r="A9" s="8" t="s">
        <v>27</v>
      </c>
      <c r="B9" s="77">
        <v>51466</v>
      </c>
      <c r="C9" s="77">
        <v>48018</v>
      </c>
      <c r="D9" s="77">
        <v>46674</v>
      </c>
      <c r="E9" s="77">
        <v>45088</v>
      </c>
      <c r="F9" s="106">
        <v>43372</v>
      </c>
      <c r="G9" s="68"/>
    </row>
    <row r="10" spans="1:7" ht="13.15" customHeight="1" x14ac:dyDescent="0.25">
      <c r="A10" s="1" t="s">
        <v>29</v>
      </c>
      <c r="B10" s="78">
        <v>24455</v>
      </c>
      <c r="C10" s="78">
        <v>29600</v>
      </c>
      <c r="D10" s="78">
        <v>27828</v>
      </c>
      <c r="E10" s="78">
        <v>25712</v>
      </c>
      <c r="F10" s="107">
        <v>23513</v>
      </c>
      <c r="G10" s="68"/>
    </row>
    <row r="11" spans="1:7" ht="13.15" customHeight="1" x14ac:dyDescent="0.25">
      <c r="A11" s="20" t="s">
        <v>85</v>
      </c>
      <c r="B11" s="77">
        <v>34777</v>
      </c>
      <c r="C11" s="77">
        <v>34026</v>
      </c>
      <c r="D11" s="77">
        <v>29571</v>
      </c>
      <c r="E11" s="77">
        <v>31415</v>
      </c>
      <c r="F11" s="106">
        <v>32048</v>
      </c>
      <c r="G11" s="68"/>
    </row>
    <row r="12" spans="1:7" ht="13.15" customHeight="1" x14ac:dyDescent="0.25">
      <c r="A12" s="13" t="s">
        <v>84</v>
      </c>
      <c r="B12" s="78">
        <v>73925</v>
      </c>
      <c r="C12" s="78">
        <v>68148</v>
      </c>
      <c r="D12" s="78">
        <v>63096</v>
      </c>
      <c r="E12" s="78">
        <v>62684</v>
      </c>
      <c r="F12" s="107">
        <v>62679</v>
      </c>
      <c r="G12" s="68"/>
    </row>
    <row r="13" spans="1:7" ht="13.15" customHeight="1" x14ac:dyDescent="0.25">
      <c r="A13" s="12" t="s">
        <v>39</v>
      </c>
      <c r="B13" s="110">
        <f>SUM(B7:B12)</f>
        <v>299736</v>
      </c>
      <c r="C13" s="110">
        <f>SUM(C7:C12)</f>
        <v>295376</v>
      </c>
      <c r="D13" s="110">
        <f>SUM(D7:D12)</f>
        <v>276213</v>
      </c>
      <c r="E13" s="110">
        <f>SUM(E7:E12)</f>
        <v>270951</v>
      </c>
      <c r="F13" s="108">
        <f>SUM(F7:F12)</f>
        <v>264536</v>
      </c>
      <c r="G13" s="68"/>
    </row>
    <row r="14" spans="1:7" ht="13.15" customHeight="1" x14ac:dyDescent="0.25">
      <c r="A14" s="6"/>
      <c r="B14" s="133" t="s">
        <v>192</v>
      </c>
      <c r="C14" s="133"/>
      <c r="D14" s="133"/>
      <c r="E14" s="133"/>
      <c r="F14" s="133"/>
      <c r="G14" s="68"/>
    </row>
    <row r="15" spans="1:7" s="6" customFormat="1" ht="13.15" customHeight="1" x14ac:dyDescent="0.25">
      <c r="A15" s="8" t="s">
        <v>28</v>
      </c>
      <c r="B15" s="106">
        <v>10181</v>
      </c>
      <c r="C15" s="106">
        <v>8266</v>
      </c>
      <c r="D15" s="106">
        <v>8303</v>
      </c>
      <c r="E15" s="106">
        <v>9249</v>
      </c>
      <c r="F15" s="106">
        <v>6468</v>
      </c>
      <c r="G15" s="72"/>
    </row>
    <row r="16" spans="1:7" ht="13.15" customHeight="1" x14ac:dyDescent="0.25">
      <c r="A16" s="6" t="s">
        <v>26</v>
      </c>
      <c r="B16" s="107">
        <v>40580</v>
      </c>
      <c r="C16" s="107">
        <v>44080</v>
      </c>
      <c r="D16" s="107">
        <v>47383</v>
      </c>
      <c r="E16" s="107">
        <v>52513</v>
      </c>
      <c r="F16" s="107">
        <v>43424</v>
      </c>
      <c r="G16" s="66"/>
    </row>
    <row r="17" spans="1:7" s="11" customFormat="1" ht="13.15" customHeight="1" x14ac:dyDescent="0.25">
      <c r="A17" s="8" t="s">
        <v>27</v>
      </c>
      <c r="B17" s="106">
        <v>25394</v>
      </c>
      <c r="C17" s="106">
        <v>33782</v>
      </c>
      <c r="D17" s="106">
        <v>31684</v>
      </c>
      <c r="E17" s="106">
        <v>34511</v>
      </c>
      <c r="F17" s="106">
        <v>24988</v>
      </c>
      <c r="G17" s="68"/>
    </row>
    <row r="18" spans="1:7" s="11" customFormat="1" ht="13.15" customHeight="1" x14ac:dyDescent="0.25">
      <c r="A18" s="1" t="s">
        <v>29</v>
      </c>
      <c r="B18" s="107">
        <v>3913</v>
      </c>
      <c r="C18" s="107">
        <v>4627</v>
      </c>
      <c r="D18" s="107">
        <v>4836</v>
      </c>
      <c r="E18" s="107">
        <v>6874</v>
      </c>
      <c r="F18" s="107">
        <v>4157</v>
      </c>
      <c r="G18" s="68"/>
    </row>
    <row r="19" spans="1:7" s="11" customFormat="1" ht="13.15" customHeight="1" x14ac:dyDescent="0.25">
      <c r="A19" s="20" t="s">
        <v>85</v>
      </c>
      <c r="B19" s="106">
        <v>19966</v>
      </c>
      <c r="C19" s="106">
        <v>18388</v>
      </c>
      <c r="D19" s="106">
        <v>16695</v>
      </c>
      <c r="E19" s="106">
        <v>19560</v>
      </c>
      <c r="F19" s="106">
        <v>16985</v>
      </c>
      <c r="G19" s="68"/>
    </row>
    <row r="20" spans="1:7" ht="13.15" customHeight="1" x14ac:dyDescent="0.25">
      <c r="A20" s="13" t="s">
        <v>84</v>
      </c>
      <c r="B20" s="107">
        <v>65472</v>
      </c>
      <c r="C20" s="107">
        <v>55639</v>
      </c>
      <c r="D20" s="107">
        <v>58464</v>
      </c>
      <c r="E20" s="107">
        <v>62369</v>
      </c>
      <c r="F20" s="107">
        <v>50869</v>
      </c>
      <c r="G20" s="68"/>
    </row>
    <row r="21" spans="1:7" ht="13.15" customHeight="1" x14ac:dyDescent="0.25">
      <c r="A21" s="12" t="s">
        <v>70</v>
      </c>
      <c r="B21" s="108">
        <f>SUM(B15:B20)</f>
        <v>165506</v>
      </c>
      <c r="C21" s="108">
        <f>SUM(C15:C20)</f>
        <v>164782</v>
      </c>
      <c r="D21" s="108">
        <f>SUM(D15:D20)</f>
        <v>167365</v>
      </c>
      <c r="E21" s="108">
        <f>SUM(E15:E20)</f>
        <v>185076</v>
      </c>
      <c r="F21" s="108">
        <f>SUM(F15:F20)</f>
        <v>146891</v>
      </c>
      <c r="G21" s="68"/>
    </row>
    <row r="22" spans="1:7" s="6" customFormat="1" ht="13.15" customHeight="1" x14ac:dyDescent="0.25">
      <c r="B22" s="133" t="s">
        <v>71</v>
      </c>
      <c r="C22" s="133"/>
      <c r="D22" s="133"/>
      <c r="E22" s="133"/>
      <c r="F22" s="133"/>
      <c r="G22" s="66"/>
    </row>
    <row r="23" spans="1:7" ht="13.15" customHeight="1" x14ac:dyDescent="0.25">
      <c r="A23" s="8" t="s">
        <v>28</v>
      </c>
      <c r="B23" s="106">
        <f t="shared" ref="B23:D25" si="0">B15+B7</f>
        <v>39882</v>
      </c>
      <c r="C23" s="106">
        <f t="shared" si="0"/>
        <v>36596</v>
      </c>
      <c r="D23" s="106">
        <f t="shared" si="0"/>
        <v>34327</v>
      </c>
      <c r="E23" s="106">
        <f t="shared" ref="E23:F28" si="1">E15+E7</f>
        <v>35620</v>
      </c>
      <c r="F23" s="106">
        <f t="shared" si="1"/>
        <v>31575</v>
      </c>
      <c r="G23" s="68"/>
    </row>
    <row r="24" spans="1:7" s="11" customFormat="1" ht="13.15" customHeight="1" x14ac:dyDescent="0.25">
      <c r="A24" s="6" t="s">
        <v>26</v>
      </c>
      <c r="B24" s="107">
        <f t="shared" si="0"/>
        <v>125992</v>
      </c>
      <c r="C24" s="107">
        <f t="shared" si="0"/>
        <v>131334</v>
      </c>
      <c r="D24" s="107">
        <f t="shared" si="0"/>
        <v>130403</v>
      </c>
      <c r="E24" s="107">
        <f t="shared" si="1"/>
        <v>132194</v>
      </c>
      <c r="F24" s="107">
        <f t="shared" si="1"/>
        <v>121241</v>
      </c>
      <c r="G24" s="68"/>
    </row>
    <row r="25" spans="1:7" s="11" customFormat="1" ht="13.15" customHeight="1" x14ac:dyDescent="0.25">
      <c r="A25" s="8" t="s">
        <v>27</v>
      </c>
      <c r="B25" s="106">
        <f t="shared" si="0"/>
        <v>76860</v>
      </c>
      <c r="C25" s="106">
        <f t="shared" si="0"/>
        <v>81800</v>
      </c>
      <c r="D25" s="106">
        <f t="shared" si="0"/>
        <v>78358</v>
      </c>
      <c r="E25" s="106">
        <f t="shared" si="1"/>
        <v>79599</v>
      </c>
      <c r="F25" s="106">
        <f t="shared" si="1"/>
        <v>68360</v>
      </c>
      <c r="G25" s="72"/>
    </row>
    <row r="26" spans="1:7" s="11" customFormat="1" ht="13.15" customHeight="1" x14ac:dyDescent="0.25">
      <c r="A26" s="1" t="s">
        <v>29</v>
      </c>
      <c r="B26" s="107">
        <f t="shared" ref="B26:C28" si="2">B18+B10</f>
        <v>28368</v>
      </c>
      <c r="C26" s="107">
        <f t="shared" si="2"/>
        <v>34227</v>
      </c>
      <c r="D26" s="107">
        <f>D18+D10</f>
        <v>32664</v>
      </c>
      <c r="E26" s="107">
        <f t="shared" si="1"/>
        <v>32586</v>
      </c>
      <c r="F26" s="107">
        <f t="shared" si="1"/>
        <v>27670</v>
      </c>
      <c r="G26" s="68"/>
    </row>
    <row r="27" spans="1:7" ht="13.15" customHeight="1" x14ac:dyDescent="0.25">
      <c r="A27" s="20" t="s">
        <v>85</v>
      </c>
      <c r="B27" s="106">
        <f t="shared" si="2"/>
        <v>54743</v>
      </c>
      <c r="C27" s="106">
        <f t="shared" si="2"/>
        <v>52414</v>
      </c>
      <c r="D27" s="106">
        <f>D19+D11</f>
        <v>46266</v>
      </c>
      <c r="E27" s="106">
        <f t="shared" si="1"/>
        <v>50975</v>
      </c>
      <c r="F27" s="106">
        <f t="shared" si="1"/>
        <v>49033</v>
      </c>
      <c r="G27" s="68"/>
    </row>
    <row r="28" spans="1:7" s="11" customFormat="1" ht="13.15" customHeight="1" x14ac:dyDescent="0.25">
      <c r="A28" s="13" t="s">
        <v>84</v>
      </c>
      <c r="B28" s="107">
        <f t="shared" si="2"/>
        <v>139397</v>
      </c>
      <c r="C28" s="107">
        <f t="shared" si="2"/>
        <v>123787</v>
      </c>
      <c r="D28" s="107">
        <f>D20+D12</f>
        <v>121560</v>
      </c>
      <c r="E28" s="107">
        <f t="shared" si="1"/>
        <v>125053</v>
      </c>
      <c r="F28" s="107">
        <f t="shared" si="1"/>
        <v>113548</v>
      </c>
      <c r="G28" s="68"/>
    </row>
    <row r="29" spans="1:7" s="11" customFormat="1" ht="13.15" customHeight="1" x14ac:dyDescent="0.25">
      <c r="A29" s="12" t="s">
        <v>71</v>
      </c>
      <c r="B29" s="108">
        <f>SUM(B23:B28)</f>
        <v>465242</v>
      </c>
      <c r="C29" s="108">
        <f>SUM(C23:C28)</f>
        <v>460158</v>
      </c>
      <c r="D29" s="108">
        <f>SUM(D23:D28)</f>
        <v>443578</v>
      </c>
      <c r="E29" s="108">
        <f>SUM(E23:E28)</f>
        <v>456027</v>
      </c>
      <c r="F29" s="108">
        <f>SUM(F23:F28)</f>
        <v>411427</v>
      </c>
      <c r="G29" s="68"/>
    </row>
    <row r="30" spans="1:7" ht="4.1500000000000004" customHeight="1" thickBot="1" x14ac:dyDescent="0.3">
      <c r="A30" s="15"/>
      <c r="B30" s="15"/>
      <c r="C30" s="15"/>
      <c r="D30" s="15"/>
      <c r="E30" s="15"/>
      <c r="F30" s="15"/>
    </row>
    <row r="31" spans="1:7" ht="44.25" customHeight="1" x14ac:dyDescent="0.25">
      <c r="A31" s="127" t="s">
        <v>185</v>
      </c>
      <c r="B31" s="127"/>
      <c r="C31" s="127"/>
      <c r="D31" s="127"/>
      <c r="E31" s="127"/>
      <c r="F31" s="127"/>
    </row>
  </sheetData>
  <mergeCells count="7">
    <mergeCell ref="A1:F1"/>
    <mergeCell ref="A31:F31"/>
    <mergeCell ref="A2:F2"/>
    <mergeCell ref="A3:F3"/>
    <mergeCell ref="B6:F6"/>
    <mergeCell ref="B14:F14"/>
    <mergeCell ref="B22:F22"/>
  </mergeCells>
  <printOptions horizontalCentered="1"/>
  <pageMargins left="0.25" right="0.25" top="0.75" bottom="0.75" header="0.3" footer="0.3"/>
  <pageSetup paperSize="9" orientation="portrait" cellComments="atEnd" r:id="rId1"/>
  <headerFooter alignWithMargins="0">
    <oddFooter>&amp;R&amp;A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G20"/>
  <sheetViews>
    <sheetView zoomScaleNormal="100" workbookViewId="0">
      <selection sqref="A1:F1"/>
    </sheetView>
  </sheetViews>
  <sheetFormatPr defaultColWidth="43.28515625" defaultRowHeight="13.15" customHeight="1" x14ac:dyDescent="0.25"/>
  <cols>
    <col min="1" max="1" width="41.28515625" style="1" customWidth="1"/>
    <col min="2" max="6" width="11.28515625" style="1" customWidth="1"/>
    <col min="7" max="8" width="1" style="1" customWidth="1"/>
    <col min="9" max="12" width="8.5703125" style="1" customWidth="1"/>
    <col min="13" max="44" width="15.5703125" style="1" customWidth="1"/>
    <col min="45" max="16384" width="43.28515625" style="1"/>
  </cols>
  <sheetData>
    <row r="1" spans="1:7" ht="13.15" customHeight="1" thickBot="1" x14ac:dyDescent="0.3">
      <c r="A1" s="124" t="s">
        <v>49</v>
      </c>
      <c r="B1" s="124"/>
      <c r="C1" s="124"/>
      <c r="D1" s="124"/>
      <c r="E1" s="124"/>
      <c r="F1" s="124"/>
    </row>
    <row r="2" spans="1:7" ht="13.15" customHeight="1" x14ac:dyDescent="0.2">
      <c r="A2" s="125" t="s">
        <v>68</v>
      </c>
      <c r="B2" s="125"/>
      <c r="C2" s="125"/>
      <c r="D2" s="125"/>
      <c r="E2" s="125"/>
      <c r="F2" s="125"/>
    </row>
    <row r="3" spans="1:7" ht="13.15" customHeight="1" x14ac:dyDescent="0.25">
      <c r="A3" s="126" t="s">
        <v>51</v>
      </c>
      <c r="B3" s="126"/>
      <c r="C3" s="126"/>
      <c r="D3" s="126"/>
      <c r="E3" s="126"/>
      <c r="F3" s="126"/>
    </row>
    <row r="4" spans="1:7" ht="18" customHeight="1" x14ac:dyDescent="0.25">
      <c r="A4" s="2" t="s">
        <v>0</v>
      </c>
      <c r="B4" s="2">
        <v>2018</v>
      </c>
      <c r="C4" s="2">
        <v>2019</v>
      </c>
      <c r="D4" s="2">
        <v>2020</v>
      </c>
      <c r="E4" s="2">
        <v>2021</v>
      </c>
      <c r="F4" s="2">
        <v>2022</v>
      </c>
    </row>
    <row r="5" spans="1:7" ht="4.1500000000000004" customHeight="1" x14ac:dyDescent="0.25">
      <c r="A5" s="3"/>
      <c r="B5" s="3"/>
      <c r="C5" s="3"/>
      <c r="D5" s="3"/>
      <c r="E5" s="3"/>
      <c r="F5" s="3"/>
    </row>
    <row r="6" spans="1:7" ht="13.15" customHeight="1" x14ac:dyDescent="0.25">
      <c r="A6" s="18" t="s">
        <v>32</v>
      </c>
      <c r="B6" s="33">
        <v>282942</v>
      </c>
      <c r="C6" s="33">
        <v>278523</v>
      </c>
      <c r="D6" s="33">
        <v>234010</v>
      </c>
      <c r="E6" s="33">
        <v>239143</v>
      </c>
      <c r="F6" s="33">
        <v>229679</v>
      </c>
      <c r="G6" s="24"/>
    </row>
    <row r="7" spans="1:7" ht="13.15" customHeight="1" x14ac:dyDescent="0.25">
      <c r="A7" s="22" t="s">
        <v>69</v>
      </c>
      <c r="B7" s="34">
        <v>219665</v>
      </c>
      <c r="C7" s="34">
        <v>166028</v>
      </c>
      <c r="D7" s="34">
        <v>186365</v>
      </c>
      <c r="E7" s="34">
        <v>178697</v>
      </c>
      <c r="F7" s="34">
        <v>162814</v>
      </c>
      <c r="G7" s="24"/>
    </row>
    <row r="8" spans="1:7" ht="13.15" customHeight="1" x14ac:dyDescent="0.25">
      <c r="A8" s="12" t="s">
        <v>14</v>
      </c>
      <c r="B8" s="35">
        <f>SUM(B6:B7)</f>
        <v>502607</v>
      </c>
      <c r="C8" s="35">
        <f>SUM(C6:C7)</f>
        <v>444551</v>
      </c>
      <c r="D8" s="35">
        <f>SUM(D6:D7)</f>
        <v>420375</v>
      </c>
      <c r="E8" s="35">
        <f>SUM(E6:E7)</f>
        <v>417840</v>
      </c>
      <c r="F8" s="35">
        <f>SUM(F6:F7)</f>
        <v>392493</v>
      </c>
      <c r="G8" s="24"/>
    </row>
    <row r="9" spans="1:7" ht="13.15" customHeight="1" x14ac:dyDescent="0.25">
      <c r="A9" s="9"/>
      <c r="B9" s="34"/>
      <c r="C9" s="34"/>
      <c r="D9" s="34"/>
      <c r="E9" s="34"/>
      <c r="F9" s="34"/>
      <c r="G9" s="24"/>
    </row>
    <row r="10" spans="1:7" ht="13.15" customHeight="1" x14ac:dyDescent="0.25">
      <c r="A10" s="20" t="s">
        <v>87</v>
      </c>
      <c r="B10" s="40">
        <f>B8/a_1!B6</f>
        <v>78.238947696139476</v>
      </c>
      <c r="C10" s="40">
        <f>C8/a_1!C6</f>
        <v>70.151649045289574</v>
      </c>
      <c r="D10" s="40">
        <f>D8/a_1!D6</f>
        <v>65.519794264339154</v>
      </c>
      <c r="E10" s="40">
        <f>E8/a_1!E6</f>
        <v>66.009478672985779</v>
      </c>
      <c r="F10" s="40">
        <f>F8/a_1!F6</f>
        <v>60.179852805887762</v>
      </c>
      <c r="G10" s="24"/>
    </row>
    <row r="11" spans="1:7" ht="4.1500000000000004" customHeight="1" thickBot="1" x14ac:dyDescent="0.3">
      <c r="A11" s="15"/>
      <c r="B11" s="15"/>
      <c r="C11" s="15"/>
      <c r="D11" s="15"/>
      <c r="E11" s="15"/>
      <c r="F11" s="15"/>
    </row>
    <row r="12" spans="1:7" ht="21.6" customHeight="1" x14ac:dyDescent="0.25">
      <c r="A12" s="129" t="s">
        <v>183</v>
      </c>
      <c r="B12" s="129"/>
      <c r="C12" s="129"/>
      <c r="D12" s="129"/>
      <c r="E12" s="129"/>
      <c r="F12" s="129"/>
    </row>
    <row r="13" spans="1:7" ht="13.15" customHeight="1" x14ac:dyDescent="0.25">
      <c r="B13" s="17"/>
      <c r="C13" s="17"/>
      <c r="D13" s="17"/>
      <c r="E13" s="17"/>
      <c r="F13" s="17"/>
    </row>
    <row r="14" spans="1:7" ht="13.15" customHeight="1" x14ac:dyDescent="0.25">
      <c r="B14" s="17"/>
      <c r="C14" s="17"/>
      <c r="D14" s="17"/>
      <c r="E14" s="17"/>
      <c r="F14" s="17"/>
    </row>
    <row r="15" spans="1:7" ht="13.15" customHeight="1" x14ac:dyDescent="0.25">
      <c r="B15" s="16"/>
      <c r="C15" s="16"/>
      <c r="D15" s="16"/>
      <c r="E15" s="16"/>
      <c r="F15" s="16"/>
    </row>
    <row r="16" spans="1:7" ht="13.15" customHeight="1" x14ac:dyDescent="0.25">
      <c r="B16" s="16"/>
      <c r="C16" s="16"/>
      <c r="D16" s="16"/>
      <c r="E16" s="16"/>
      <c r="F16" s="16"/>
    </row>
    <row r="17" spans="2:6" ht="13.15" customHeight="1" x14ac:dyDescent="0.25">
      <c r="B17" s="16"/>
      <c r="C17" s="16"/>
      <c r="D17" s="16"/>
      <c r="E17" s="16"/>
      <c r="F17" s="16"/>
    </row>
    <row r="18" spans="2:6" ht="13.15" customHeight="1" x14ac:dyDescent="0.25">
      <c r="B18" s="16"/>
      <c r="C18" s="16"/>
      <c r="D18" s="16"/>
      <c r="E18" s="16"/>
      <c r="F18" s="16"/>
    </row>
    <row r="19" spans="2:6" ht="13.15" customHeight="1" x14ac:dyDescent="0.25">
      <c r="B19" s="17"/>
      <c r="C19" s="17"/>
      <c r="D19" s="17"/>
      <c r="E19" s="17"/>
      <c r="F19" s="17"/>
    </row>
    <row r="20" spans="2:6" ht="13.15" customHeight="1" x14ac:dyDescent="0.25">
      <c r="B20" s="17"/>
      <c r="C20" s="17"/>
      <c r="D20" s="17"/>
      <c r="E20" s="17"/>
      <c r="F20" s="17"/>
    </row>
  </sheetData>
  <mergeCells count="4">
    <mergeCell ref="A1:F1"/>
    <mergeCell ref="A2:F2"/>
    <mergeCell ref="A3:F3"/>
    <mergeCell ref="A12:F12"/>
  </mergeCells>
  <printOptions horizontalCentered="1"/>
  <pageMargins left="0.25" right="0.25" top="0.75" bottom="0.75" header="0.3" footer="0.3"/>
  <pageSetup paperSize="9" orientation="portrait" cellComments="atEnd" r:id="rId1"/>
  <headerFooter alignWithMargins="0">
    <oddFooter>&amp;R&amp;A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18</vt:i4>
      </vt:variant>
    </vt:vector>
  </HeadingPairs>
  <TitlesOfParts>
    <vt:vector size="18" baseType="lpstr">
      <vt:lpstr>indice</vt:lpstr>
      <vt:lpstr>a_1</vt:lpstr>
      <vt:lpstr>a_2</vt:lpstr>
      <vt:lpstr>a3</vt:lpstr>
      <vt:lpstr>a4</vt:lpstr>
      <vt:lpstr>a5</vt:lpstr>
      <vt:lpstr>a6</vt:lpstr>
      <vt:lpstr>a7</vt:lpstr>
      <vt:lpstr>a8</vt:lpstr>
      <vt:lpstr>a9</vt:lpstr>
      <vt:lpstr>a10</vt:lpstr>
      <vt:lpstr>a11</vt:lpstr>
      <vt:lpstr>a12</vt:lpstr>
      <vt:lpstr>a13</vt:lpstr>
      <vt:lpstr>a14</vt:lpstr>
      <vt:lpstr>a15</vt:lpstr>
      <vt:lpstr> a16</vt:lpstr>
      <vt:lpstr>a17</vt:lpstr>
    </vt:vector>
  </TitlesOfParts>
  <Company>Banca d'Italia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Daniele Macali;Donato Milella</dc:creator>
  <cp:lastModifiedBy>Donato Milella</cp:lastModifiedBy>
  <cp:lastPrinted>2022-05-04T13:20:57Z</cp:lastPrinted>
  <dcterms:created xsi:type="dcterms:W3CDTF">2022-02-23T09:52:22Z</dcterms:created>
  <dcterms:modified xsi:type="dcterms:W3CDTF">2023-07-04T10:30:06Z</dcterms:modified>
</cp:coreProperties>
</file>