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Questa_cartella_di_lavoro"/>
  <xr:revisionPtr revIDLastSave="0" documentId="13_ncr:1_{51C9A66C-3712-456D-AE9A-321956C57B4E}" xr6:coauthVersionLast="47" xr6:coauthVersionMax="47" xr10:uidLastSave="{00000000-0000-0000-0000-000000000000}"/>
  <workbookProtection workbookAlgorithmName="SHA-512" workbookHashValue="DAXsgvJymOIZahdD/UCvgOlpZ1TU6FnauVkt0lgQb8wTEZeTg5ibc48dD5YiFr3iQcsQNyFZevWwCjwnZW26fQ==" workbookSaltValue="QzejLMQBnCilwgZkX0DGYw==" workbookSpinCount="100000" lockStructure="1"/>
  <bookViews>
    <workbookView xWindow="-120" yWindow="-120" windowWidth="29040" windowHeight="15720" tabRatio="744" xr2:uid="{00000000-000D-0000-FFFF-FFFF00000000}"/>
  </bookViews>
  <sheets>
    <sheet name="Istruzioni" sheetId="14" r:id="rId1"/>
    <sheet name="Schemi di sintesi" sheetId="13" r:id="rId2"/>
    <sheet name="Commissioni" sheetId="9" r:id="rId3"/>
    <sheet name="Spese amministrative" sheetId="11" r:id="rId4"/>
    <sheet name="Patrimoni gestiti" sheetId="7" r:id="rId5"/>
    <sheet name="Costi e Performance UCITS" sheetId="18" r:id="rId6"/>
    <sheet name="Raccolta" sheetId="10" r:id="rId7"/>
    <sheet name="Collocamento" sheetId="17" r:id="rId8"/>
    <sheet name="Capitale interno (opzionale)" sheetId="19" r:id="rId9"/>
    <sheet name="Questionario" sheetId="15" r:id="rId10"/>
    <sheet name="Lista a discesa" sheetId="16" state="hidden" r:id="rId11"/>
  </sheets>
  <definedNames>
    <definedName name="Altri_Driver">'Lista a discesa'!$AB$2</definedName>
    <definedName name="gg_mm_aaaa">'Schemi di sintesi'!$B$3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odifica_operativita">'Lista a discesa'!$X$2:$X$15</definedName>
    <definedName name="Nuovi_Mercati">'Lista a discesa'!$Z$2:$Z$9</definedName>
    <definedName name="Nuovi_prodotti_servizi">'Lista a discesa'!$V$2:$V$3</definedName>
    <definedName name="text">'Schemi di sintesi'!$B$3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19" l="1"/>
  <c r="B10" i="19"/>
  <c r="B13" i="19"/>
  <c r="B16" i="19"/>
  <c r="G16" i="19"/>
  <c r="F16" i="19"/>
  <c r="E16" i="19"/>
  <c r="D16" i="19"/>
  <c r="C16" i="19"/>
  <c r="G13" i="19"/>
  <c r="F13" i="19"/>
  <c r="E13" i="19"/>
  <c r="D13" i="19"/>
  <c r="C13" i="19"/>
  <c r="G10" i="19"/>
  <c r="F10" i="19"/>
  <c r="E10" i="19"/>
  <c r="D10" i="19"/>
  <c r="C10" i="19"/>
  <c r="G7" i="19"/>
  <c r="F7" i="19"/>
  <c r="E7" i="19"/>
  <c r="D7" i="19"/>
  <c r="C7" i="19"/>
  <c r="F4" i="19" l="1"/>
  <c r="G4" i="19"/>
  <c r="E4" i="19"/>
  <c r="D4" i="19"/>
  <c r="C4" i="19"/>
  <c r="D28" i="11"/>
  <c r="C28" i="11"/>
  <c r="B28" i="11"/>
  <c r="D39" i="11"/>
  <c r="C39" i="11"/>
  <c r="B39" i="11"/>
  <c r="M42" i="9"/>
  <c r="I42" i="9"/>
  <c r="E42" i="9"/>
  <c r="M20" i="9"/>
  <c r="I20" i="9"/>
  <c r="E20" i="9"/>
  <c r="H17" i="18"/>
  <c r="E17" i="18"/>
  <c r="B17" i="18"/>
  <c r="H3" i="18"/>
  <c r="E3" i="18"/>
  <c r="B3" i="18"/>
  <c r="D58" i="13"/>
  <c r="C58" i="13"/>
  <c r="B58" i="13"/>
  <c r="D43" i="13"/>
  <c r="C43" i="13"/>
  <c r="B43" i="13"/>
  <c r="D33" i="13"/>
  <c r="C33" i="13"/>
  <c r="B33" i="13"/>
  <c r="D26" i="18"/>
  <c r="D28" i="18" s="1"/>
  <c r="J22" i="18"/>
  <c r="J26" i="18" s="1"/>
  <c r="J28" i="18" s="1"/>
  <c r="I22" i="18"/>
  <c r="I26" i="18" s="1"/>
  <c r="I28" i="18" s="1"/>
  <c r="H22" i="18"/>
  <c r="H26" i="18" s="1"/>
  <c r="H28" i="18" s="1"/>
  <c r="G22" i="18"/>
  <c r="G26" i="18" s="1"/>
  <c r="G28" i="18" s="1"/>
  <c r="F22" i="18"/>
  <c r="F26" i="18" s="1"/>
  <c r="F28" i="18" s="1"/>
  <c r="E22" i="18"/>
  <c r="E26" i="18" s="1"/>
  <c r="E28" i="18" s="1"/>
  <c r="D22" i="18"/>
  <c r="C22" i="18"/>
  <c r="C26" i="18" s="1"/>
  <c r="C28" i="18" s="1"/>
  <c r="B22" i="18"/>
  <c r="B26" i="18" s="1"/>
  <c r="B28" i="18" s="1"/>
  <c r="J8" i="18"/>
  <c r="J12" i="18" s="1"/>
  <c r="J14" i="18" s="1"/>
  <c r="I8" i="18"/>
  <c r="I12" i="18" s="1"/>
  <c r="I14" i="18" s="1"/>
  <c r="H8" i="18"/>
  <c r="H12" i="18" s="1"/>
  <c r="H14" i="18" s="1"/>
  <c r="G8" i="18"/>
  <c r="G12" i="18" s="1"/>
  <c r="G14" i="18" s="1"/>
  <c r="F8" i="18"/>
  <c r="F12" i="18" s="1"/>
  <c r="F14" i="18" s="1"/>
  <c r="E8" i="18"/>
  <c r="E12" i="18" s="1"/>
  <c r="E14" i="18" s="1"/>
  <c r="D8" i="18"/>
  <c r="D12" i="18" s="1"/>
  <c r="D14" i="18" s="1"/>
  <c r="C8" i="18"/>
  <c r="C12" i="18" s="1"/>
  <c r="C14" i="18" s="1"/>
  <c r="B8" i="18"/>
  <c r="B12" i="18" s="1"/>
  <c r="B14" i="18" s="1"/>
  <c r="P22" i="10"/>
  <c r="P31" i="10" l="1"/>
  <c r="P30" i="10"/>
  <c r="P29" i="10"/>
  <c r="P28" i="10"/>
  <c r="K31" i="10"/>
  <c r="K30" i="10"/>
  <c r="K29" i="10"/>
  <c r="K28" i="10"/>
  <c r="F31" i="10"/>
  <c r="F30" i="10"/>
  <c r="F29" i="10"/>
  <c r="F28" i="10"/>
  <c r="M27" i="10"/>
  <c r="L27" i="10"/>
  <c r="H27" i="10"/>
  <c r="G27" i="10"/>
  <c r="C27" i="10"/>
  <c r="B27" i="10"/>
  <c r="O27" i="10" l="1"/>
  <c r="N27" i="10"/>
  <c r="P27" i="10" s="1"/>
  <c r="J27" i="10"/>
  <c r="I27" i="10"/>
  <c r="K27" i="10" s="1"/>
  <c r="E27" i="10"/>
  <c r="F27" i="10" s="1"/>
  <c r="D27" i="10"/>
  <c r="AD16" i="16"/>
  <c r="AD15" i="16"/>
  <c r="AD14" i="16"/>
  <c r="AD13" i="16"/>
  <c r="AD12" i="16"/>
  <c r="AD11" i="16"/>
  <c r="AD10" i="16"/>
  <c r="AD9" i="16"/>
  <c r="AD8" i="16"/>
  <c r="AD7" i="16"/>
  <c r="AD6" i="16"/>
  <c r="AD5" i="16"/>
  <c r="AD4" i="16"/>
  <c r="AD2" i="16"/>
  <c r="AD3" i="16"/>
  <c r="D12" i="11" l="1"/>
  <c r="C12" i="11"/>
  <c r="B12" i="11"/>
  <c r="D41" i="7" l="1"/>
  <c r="D101" i="7" s="1"/>
  <c r="C41" i="7"/>
  <c r="C101" i="7" s="1"/>
  <c r="B41" i="7"/>
  <c r="B101" i="7" s="1"/>
  <c r="D59" i="7"/>
  <c r="D58" i="7" s="1"/>
  <c r="C59" i="7"/>
  <c r="C58" i="7" s="1"/>
  <c r="B59" i="7"/>
  <c r="B58" i="7" s="1"/>
  <c r="B76" i="7"/>
  <c r="C76" i="7"/>
  <c r="D76" i="7"/>
  <c r="G3" i="17"/>
  <c r="F3" i="17"/>
  <c r="E3" i="17"/>
  <c r="M43" i="9" l="1"/>
  <c r="I43" i="9"/>
  <c r="E43" i="9"/>
  <c r="M21" i="9"/>
  <c r="I21" i="9"/>
  <c r="E21" i="9"/>
  <c r="P23" i="10"/>
  <c r="P21" i="10"/>
  <c r="K23" i="10"/>
  <c r="K22" i="10"/>
  <c r="K21" i="10"/>
  <c r="F23" i="10"/>
  <c r="F22" i="10"/>
  <c r="F21" i="10"/>
  <c r="P16" i="10" l="1"/>
  <c r="P15" i="10"/>
  <c r="P14" i="10"/>
  <c r="P13" i="10"/>
  <c r="P12" i="10"/>
  <c r="P11" i="10"/>
  <c r="P10" i="10"/>
  <c r="P9" i="10"/>
  <c r="P8" i="10"/>
  <c r="P7" i="10"/>
  <c r="P6" i="10"/>
  <c r="K16" i="10"/>
  <c r="K15" i="10"/>
  <c r="K14" i="10"/>
  <c r="K13" i="10"/>
  <c r="K12" i="10"/>
  <c r="K11" i="10"/>
  <c r="K10" i="10"/>
  <c r="K9" i="10"/>
  <c r="K8" i="10"/>
  <c r="K7" i="10"/>
  <c r="K6" i="10"/>
  <c r="F8" i="10"/>
  <c r="F16" i="10"/>
  <c r="F15" i="10"/>
  <c r="F14" i="10"/>
  <c r="F13" i="10"/>
  <c r="F12" i="10"/>
  <c r="F11" i="10"/>
  <c r="F10" i="10"/>
  <c r="F9" i="10"/>
  <c r="F7" i="10"/>
  <c r="F6" i="10"/>
  <c r="N5" i="10"/>
  <c r="I5" i="10"/>
  <c r="D5" i="10"/>
  <c r="D4" i="10" l="1"/>
  <c r="D20" i="10"/>
  <c r="I4" i="10"/>
  <c r="I20" i="10"/>
  <c r="N4" i="10"/>
  <c r="N20" i="10"/>
  <c r="P3" i="10"/>
  <c r="P19" i="10" s="1"/>
  <c r="P26" i="10" s="1"/>
  <c r="D47" i="13"/>
  <c r="C47" i="13"/>
  <c r="B47" i="13"/>
  <c r="D40" i="7" l="1"/>
  <c r="C40" i="7"/>
  <c r="B40" i="7"/>
  <c r="D3" i="7" l="1"/>
  <c r="D21" i="7" s="1"/>
  <c r="D75" i="7" s="1"/>
  <c r="D92" i="7" s="1"/>
  <c r="C3" i="7"/>
  <c r="C21" i="7" s="1"/>
  <c r="C75" i="7" s="1"/>
  <c r="C92" i="7" s="1"/>
  <c r="B3" i="7"/>
  <c r="B21" i="7" s="1"/>
  <c r="B75" i="7" s="1"/>
  <c r="B92" i="7" s="1"/>
  <c r="D5" i="7"/>
  <c r="C5" i="7"/>
  <c r="B5" i="7"/>
  <c r="K3" i="10"/>
  <c r="K19" i="10" s="1"/>
  <c r="K26" i="10" s="1"/>
  <c r="F3" i="10"/>
  <c r="F19" i="10" s="1"/>
  <c r="F26" i="10" s="1"/>
  <c r="D3" i="11"/>
  <c r="D27" i="11" s="1"/>
  <c r="D38" i="11" s="1"/>
  <c r="C3" i="11"/>
  <c r="C27" i="11" s="1"/>
  <c r="C38" i="11" s="1"/>
  <c r="B3" i="11"/>
  <c r="B27" i="11" s="1"/>
  <c r="B38" i="11" s="1"/>
  <c r="M3" i="9"/>
  <c r="M25" i="9" s="1"/>
  <c r="I3" i="9"/>
  <c r="I25" i="9" s="1"/>
  <c r="E3" i="9"/>
  <c r="E25" i="9" s="1"/>
  <c r="D4" i="7" l="1"/>
  <c r="D93" i="7"/>
  <c r="B4" i="7"/>
  <c r="B93" i="7"/>
  <c r="C4" i="7"/>
  <c r="C93" i="7"/>
  <c r="B39" i="7"/>
  <c r="B57" i="7" s="1"/>
  <c r="C39" i="7"/>
  <c r="C57" i="7" s="1"/>
  <c r="D39" i="7"/>
  <c r="D57" i="7" s="1"/>
  <c r="M41" i="9"/>
  <c r="I41" i="9"/>
  <c r="E41" i="9"/>
  <c r="M40" i="9"/>
  <c r="I40" i="9"/>
  <c r="E40" i="9"/>
  <c r="M19" i="9"/>
  <c r="M18" i="9"/>
  <c r="I19" i="9"/>
  <c r="I18" i="9"/>
  <c r="E19" i="9"/>
  <c r="E18" i="9"/>
  <c r="D53" i="13"/>
  <c r="D54" i="13" s="1"/>
  <c r="C53" i="13"/>
  <c r="C54" i="13" s="1"/>
  <c r="B53" i="13"/>
  <c r="B54" i="13" s="1"/>
  <c r="M39" i="9" l="1"/>
  <c r="I39" i="9"/>
  <c r="E39" i="9"/>
  <c r="M38" i="9"/>
  <c r="I38" i="9"/>
  <c r="E38" i="9"/>
  <c r="M37" i="9"/>
  <c r="I37" i="9"/>
  <c r="E37" i="9"/>
  <c r="M36" i="9"/>
  <c r="I36" i="9"/>
  <c r="E36" i="9"/>
  <c r="M35" i="9"/>
  <c r="I35" i="9"/>
  <c r="E35" i="9"/>
  <c r="M34" i="9"/>
  <c r="I34" i="9"/>
  <c r="E34" i="9"/>
  <c r="M33" i="9"/>
  <c r="I33" i="9"/>
  <c r="E33" i="9"/>
  <c r="M32" i="9"/>
  <c r="I32" i="9"/>
  <c r="E32" i="9"/>
  <c r="M31" i="9"/>
  <c r="I31" i="9"/>
  <c r="E31" i="9"/>
  <c r="M30" i="9"/>
  <c r="I30" i="9"/>
  <c r="E30" i="9"/>
  <c r="M29" i="9"/>
  <c r="I29" i="9"/>
  <c r="E29" i="9"/>
  <c r="M28" i="9"/>
  <c r="I28" i="9"/>
  <c r="E28" i="9"/>
  <c r="L27" i="9"/>
  <c r="L26" i="9" s="1"/>
  <c r="K27" i="9"/>
  <c r="K26" i="9" s="1"/>
  <c r="J27" i="9"/>
  <c r="J26" i="9" s="1"/>
  <c r="H27" i="9"/>
  <c r="H26" i="9" s="1"/>
  <c r="G27" i="9"/>
  <c r="G26" i="9" s="1"/>
  <c r="F27" i="9"/>
  <c r="F26" i="9" s="1"/>
  <c r="D27" i="9"/>
  <c r="D26" i="9" s="1"/>
  <c r="C27" i="9"/>
  <c r="C26" i="9" s="1"/>
  <c r="B27" i="9"/>
  <c r="B26" i="9" s="1"/>
  <c r="M17" i="9"/>
  <c r="M16" i="9"/>
  <c r="M15" i="9"/>
  <c r="M14" i="9"/>
  <c r="M13" i="9"/>
  <c r="M12" i="9"/>
  <c r="M11" i="9"/>
  <c r="M10" i="9"/>
  <c r="M9" i="9"/>
  <c r="M8" i="9"/>
  <c r="M7" i="9"/>
  <c r="M6" i="9"/>
  <c r="L5" i="9"/>
  <c r="L4" i="9" s="1"/>
  <c r="K5" i="9"/>
  <c r="K4" i="9" s="1"/>
  <c r="J5" i="9"/>
  <c r="J4" i="9" s="1"/>
  <c r="I17" i="9"/>
  <c r="I16" i="9"/>
  <c r="I15" i="9"/>
  <c r="I14" i="9"/>
  <c r="I13" i="9"/>
  <c r="I12" i="9"/>
  <c r="I11" i="9"/>
  <c r="I10" i="9"/>
  <c r="I9" i="9"/>
  <c r="I8" i="9"/>
  <c r="I7" i="9"/>
  <c r="I6" i="9"/>
  <c r="H5" i="9"/>
  <c r="H4" i="9" s="1"/>
  <c r="G5" i="9"/>
  <c r="G4" i="9" s="1"/>
  <c r="F5" i="9"/>
  <c r="F4" i="9" s="1"/>
  <c r="C5" i="9"/>
  <c r="C4" i="9" s="1"/>
  <c r="D5" i="9"/>
  <c r="D4" i="9" s="1"/>
  <c r="B5" i="9"/>
  <c r="B4" i="9" s="1"/>
  <c r="O5" i="10"/>
  <c r="M5" i="10"/>
  <c r="M20" i="10" s="1"/>
  <c r="L5" i="10"/>
  <c r="L20" i="10" s="1"/>
  <c r="J5" i="10"/>
  <c r="H5" i="10"/>
  <c r="G5" i="10"/>
  <c r="C5" i="10"/>
  <c r="C20" i="10" s="1"/>
  <c r="E5" i="10"/>
  <c r="E20" i="10" s="1"/>
  <c r="B5" i="10"/>
  <c r="B20" i="10" s="1"/>
  <c r="C23" i="7"/>
  <c r="D23" i="7"/>
  <c r="B23" i="7"/>
  <c r="F20" i="10" l="1"/>
  <c r="H4" i="10"/>
  <c r="H20" i="10"/>
  <c r="G20" i="10"/>
  <c r="F4" i="17"/>
  <c r="F17" i="17" s="1"/>
  <c r="F6" i="17" s="1"/>
  <c r="J4" i="10"/>
  <c r="J20" i="10"/>
  <c r="O4" i="10"/>
  <c r="O20" i="10"/>
  <c r="P20" i="10"/>
  <c r="D22" i="7"/>
  <c r="D97" i="7"/>
  <c r="B22" i="7"/>
  <c r="B97" i="7"/>
  <c r="C22" i="7"/>
  <c r="C97" i="7"/>
  <c r="M4" i="10"/>
  <c r="G4" i="17"/>
  <c r="E4" i="17"/>
  <c r="E17" i="17" s="1"/>
  <c r="E6" i="17" s="1"/>
  <c r="P5" i="10"/>
  <c r="G17" i="17" s="1"/>
  <c r="G6" i="17" s="1"/>
  <c r="K5" i="10"/>
  <c r="F5" i="10"/>
  <c r="L4" i="10"/>
  <c r="P4" i="10" s="1"/>
  <c r="G4" i="10"/>
  <c r="K4" i="10" s="1"/>
  <c r="E5" i="9"/>
  <c r="M27" i="9"/>
  <c r="M26" i="9" s="1"/>
  <c r="E27" i="9"/>
  <c r="E26" i="9" s="1"/>
  <c r="I27" i="9"/>
  <c r="I26" i="9" s="1"/>
  <c r="M5" i="9"/>
  <c r="M4" i="9" s="1"/>
  <c r="I5" i="9"/>
  <c r="I4" i="9" s="1"/>
  <c r="K20" i="10" l="1"/>
  <c r="D9" i="13"/>
  <c r="B9" i="13"/>
  <c r="D8" i="13"/>
  <c r="C9" i="13"/>
  <c r="C8" i="13"/>
  <c r="E17" i="9"/>
  <c r="E10" i="9"/>
  <c r="D10" i="13" l="1"/>
  <c r="D15" i="13" s="1"/>
  <c r="D17" i="13" s="1"/>
  <c r="C10" i="13"/>
  <c r="C15" i="13" s="1"/>
  <c r="C17" i="13" s="1"/>
  <c r="E13" i="9" l="1"/>
  <c r="C4" i="10" l="1"/>
  <c r="D17" i="11"/>
  <c r="C17" i="11"/>
  <c r="B17" i="11"/>
  <c r="D4" i="11"/>
  <c r="C4" i="11"/>
  <c r="B4" i="11"/>
  <c r="C18" i="13" l="1"/>
  <c r="B18" i="13"/>
  <c r="D18" i="13"/>
  <c r="E4" i="10"/>
  <c r="B4" i="10"/>
  <c r="E16" i="9"/>
  <c r="E15" i="9"/>
  <c r="E14" i="9"/>
  <c r="E12" i="9"/>
  <c r="E11" i="9"/>
  <c r="E9" i="9"/>
  <c r="E8" i="9"/>
  <c r="E7" i="9"/>
  <c r="E6" i="9"/>
  <c r="E4" i="9" l="1"/>
  <c r="F4" i="10"/>
  <c r="D22" i="13"/>
  <c r="D27" i="13" s="1"/>
  <c r="D30" i="13" s="1"/>
  <c r="D37" i="13" s="1"/>
  <c r="D40" i="13" s="1"/>
  <c r="B22" i="13"/>
  <c r="C22" i="13"/>
  <c r="C27" i="13" s="1"/>
  <c r="C30" i="13" s="1"/>
  <c r="C37" i="13" s="1"/>
  <c r="C40" i="13" s="1"/>
  <c r="B8" i="13" l="1"/>
  <c r="B10" i="13" s="1"/>
  <c r="B15" i="13" s="1"/>
  <c r="B17" i="13" s="1"/>
  <c r="B27" i="13" s="1"/>
  <c r="B30" i="13" s="1"/>
  <c r="B37" i="13" s="1"/>
  <c r="B40" i="13" s="1"/>
</calcChain>
</file>

<file path=xl/sharedStrings.xml><?xml version="1.0" encoding="utf-8"?>
<sst xmlns="http://schemas.openxmlformats.org/spreadsheetml/2006/main" count="972" uniqueCount="426">
  <si>
    <t>Commissioni attive</t>
  </si>
  <si>
    <t>Commissioni passive</t>
  </si>
  <si>
    <t>Spese per il personale</t>
  </si>
  <si>
    <t>Altre spese amministrative</t>
  </si>
  <si>
    <t>di cui: Altro</t>
  </si>
  <si>
    <t>Gestioni collettive</t>
  </si>
  <si>
    <t>di cui: Immobiliari</t>
  </si>
  <si>
    <t>Totale raccolta netta</t>
  </si>
  <si>
    <t>di cui: Gestori</t>
  </si>
  <si>
    <t>di cui: Funzioni di controllo</t>
  </si>
  <si>
    <t>di cui: Amministrazione e back-office</t>
  </si>
  <si>
    <t>di cui: Consulenze</t>
  </si>
  <si>
    <t>di cui: Servizi EAD in house</t>
  </si>
  <si>
    <t>di cui: Servizi EAD in outsourcing</t>
  </si>
  <si>
    <t>di cui: Private Debt</t>
  </si>
  <si>
    <t>di cui: Crediti</t>
  </si>
  <si>
    <t>Gestioni delegate alla società da terzi</t>
  </si>
  <si>
    <t>di cui: Amministratori e sindaci</t>
  </si>
  <si>
    <t>di cui: Funzioni di controllo in outsourcing</t>
  </si>
  <si>
    <t>di cui: Per altre funzioni aziendali in outsourcing</t>
  </si>
  <si>
    <t>di cui: Per pubblicità</t>
  </si>
  <si>
    <t>di cui: Sistemi Informativi</t>
  </si>
  <si>
    <t>Gestioni di portafoglio individuali</t>
  </si>
  <si>
    <t>Totale masse gestite (NAV)</t>
  </si>
  <si>
    <t>Numero contratti di Gestioni di portafoglio individuali</t>
  </si>
  <si>
    <t>Numero contratti/fondi di Gestioni di SICAV/SICAF</t>
  </si>
  <si>
    <t>Numero contratti di Gestioni delegate alla società da terzi</t>
  </si>
  <si>
    <t>Numero contratti/fondi di Gestioni di fondi pensione</t>
  </si>
  <si>
    <t>Commissioni di incentivo</t>
  </si>
  <si>
    <t>Altre commissioni</t>
  </si>
  <si>
    <t>Commissioni di collocamento</t>
  </si>
  <si>
    <t>Commissioni nette</t>
  </si>
  <si>
    <t>Margine di intermediazione</t>
  </si>
  <si>
    <t>Spese amministrative</t>
  </si>
  <si>
    <t>Risultato netto della gestione finanziaria</t>
  </si>
  <si>
    <t>Costi operativi</t>
  </si>
  <si>
    <t>Utile (Perdita) al lordo delle imposte</t>
  </si>
  <si>
    <t>Utile (Perdita) di esercizio</t>
  </si>
  <si>
    <t>Patrimonio supplementare</t>
  </si>
  <si>
    <t>Patrimonio di vigilanza</t>
  </si>
  <si>
    <t>Requisito relativo alle masse gestite</t>
  </si>
  <si>
    <t>Requisiti "altri rischi"</t>
  </si>
  <si>
    <t>Requisiti responsabilità professionale</t>
  </si>
  <si>
    <t>Capitale minimo richiesto per l'autorizzazione</t>
  </si>
  <si>
    <t>Requisito patrimoniale complessivo</t>
  </si>
  <si>
    <t>Patrimonio di base</t>
  </si>
  <si>
    <t>di cui: OICVM</t>
  </si>
  <si>
    <t>Altre gestioni proprie</t>
  </si>
  <si>
    <t>di cui: FIA Armonizzati (ELTIF, EUVECA,EUSEF)</t>
  </si>
  <si>
    <t>di cui: Venture Capital</t>
  </si>
  <si>
    <t>di cui: Private Equity</t>
  </si>
  <si>
    <t>Organico in forza</t>
  </si>
  <si>
    <t>Commissioni di gestione / Provvigione Unica</t>
  </si>
  <si>
    <t>Memo item: gestioni delegate dalla società a terzi</t>
  </si>
  <si>
    <t>di cui: FIA aperti</t>
  </si>
  <si>
    <t>di cui: Altri FIA chiusi</t>
  </si>
  <si>
    <t>di cui: Numero medio dei gestori</t>
  </si>
  <si>
    <t>di cui: Numero medio degli altri dipendenti</t>
  </si>
  <si>
    <t>Requisito fondi pensione con garanzia restituzione del capitale</t>
  </si>
  <si>
    <t>Consulenza</t>
  </si>
  <si>
    <t>Memo item: Numero contratti di Gestioni delegate dalla società a terzi</t>
  </si>
  <si>
    <t>Denominazione SGR</t>
  </si>
  <si>
    <t>Codice Meccanografico SGR</t>
  </si>
  <si>
    <t>Numero fondi/comparti in gestioni collettive</t>
  </si>
  <si>
    <t>di cui: Numero medio dei dipendenti distaccati presso le società del gruppo (-) o dalle società del gruppo (+)</t>
  </si>
  <si>
    <t>Totale masse gestite (AUM)</t>
  </si>
  <si>
    <t>Capitale sociale</t>
  </si>
  <si>
    <t>Utile (perdita) d'esercizio</t>
  </si>
  <si>
    <t>Patrimonio Netto</t>
  </si>
  <si>
    <t>INFO GENERALI</t>
  </si>
  <si>
    <t xml:space="preserve"> </t>
  </si>
  <si>
    <t>Foglio - Schemi di sintesi</t>
  </si>
  <si>
    <t>Foglio - Commissioni</t>
  </si>
  <si>
    <t>Foglio - Spese amministrative</t>
  </si>
  <si>
    <t>Foglio - Patrimoni gestiti</t>
  </si>
  <si>
    <t>Foglio - Raccolta</t>
  </si>
  <si>
    <t>Note</t>
  </si>
  <si>
    <t>Le voci “Commissioni attive” e “Commissioni passive” del Conto Economico sintetico sono legate al caricamento dei rispettivi dettagli nel foglio “Commissioni”; la voce “Spese Amministrative” del Conto Economico sintetico è legato al caricamento delle rispettive voci nel foglio “Spese Amministrative.”</t>
  </si>
  <si>
    <t>Altre voci di Patrimonio netto</t>
  </si>
  <si>
    <t>text</t>
  </si>
  <si>
    <t>Dividendi e proventi simili (+)</t>
  </si>
  <si>
    <t>Margine di interesse (+/-)</t>
  </si>
  <si>
    <t>Risultato netto su attività e passività finanziarie (+/-)</t>
  </si>
  <si>
    <t>Risultato netto dell’attività di copertura (+/-)</t>
  </si>
  <si>
    <t>Rettifiche/riprese di valore nette per il rischio di credito (+/-)</t>
  </si>
  <si>
    <t>Rettifiche/Riprese di valore nette su attività materiali e immateriali (+/-)</t>
  </si>
  <si>
    <t>Altri proventi e oneri di gestione (+/-)</t>
  </si>
  <si>
    <t>Utile/Perdite da partecipazioni (+/-)</t>
  </si>
  <si>
    <t>Risultato netto delle attività materiali e immateriali al fair value (+/-)</t>
  </si>
  <si>
    <t>Utile/Perdite da cessione su investimenti (+/-)</t>
  </si>
  <si>
    <t>Rettifiche di valore sull'avviamento (+/-)</t>
  </si>
  <si>
    <t>Utile (Perdita) delle attività operative cessate al netto delle imposte (+/-)</t>
  </si>
  <si>
    <t>Elementi da dedurre (-)</t>
  </si>
  <si>
    <t>di cui: commissioni di gestione / Provvigione Unica</t>
  </si>
  <si>
    <t>di cui: commissioni di incentivo</t>
  </si>
  <si>
    <t>di cui: altre commissioni</t>
  </si>
  <si>
    <t>di cui: Raccolta lorda di nuovi fondi o contratti</t>
  </si>
  <si>
    <t>di cui: altra Raccolta Lorda</t>
  </si>
  <si>
    <t>Accantonamenti netti ai fondi per rischi e oneri (+/-)</t>
  </si>
  <si>
    <t>I dati compilati devono essere coerenti con i documenti strategici più aggiornati approvati dall'organo con funzione di supervisione strategica dell'intermediario, seppur con una granularità potenzialmente differente. L'invio di tali dati alla Banca d'Italia non richiede necessariamente la preventiva approvazione dell'organo con funzione di supervisione strategica, fornendo solo una rappresentazione diversa dei dati originari.</t>
  </si>
  <si>
    <t>I prospetti economico-patrimoniali seguono uno schema impostato secondo i principi IAS/IFRS; in caso di applicazione dei principi OIC, l'intermediario è chiamato per quanto possibile ricondurre le voci, salvo utilizzare a "quadratura" la voce di conto economico sintetico "Altri proventi e oneri di gestione"  e la voce  di patrimonio netto sintetico "Altre voci di Patrimonio netto" previa alimentazione del corrispondente campo note.</t>
  </si>
  <si>
    <t>Le voci del prospetto sintetico del patrimonio netto derivano, in assenza di diretta corrispondenza con quelle previste nelle comunicazioni Banca d’Italia in materia di bilancio d’esercizio della SGR, da un’aggregazione delle relative voci; in particolare risultano da un’aggregazione le seguenti voci di Conto Economico sintetico: 
-  “Margine di interesse”: somma delle voci 50 e 60 del Conto Economico dell’impresa;
- “Risultato netto su attività e passività finanziarie”: somma delle voci 70, 90 e 100 dello schema di Conto Economico dell’impresa;
- “Rettifiche/Riprese di valore nette su attività materiali e immateriali”: somma delle voci 160 e 170 dello schema di Conto Economico dell’impresa.</t>
  </si>
  <si>
    <t xml:space="preserve">Il foglio commissioni ha lo scopo di esplorare, per singolo tipologia di commissione e servizio/prodotto offerto dall’intermediario, le principali componenti positive e negative di reddito della SGR cercando di approfondire la materialità, la continuità e la profittabilità delle stesse. Per la compilazione vanno utilizzati, sia per i dati a consuntivo che previsionali, dati contabili, con segno sempre positivo (sia per le commissioni attive che passive). </t>
  </si>
  <si>
    <t>La singola tipologia di commissione è riconducibile alle voci previste nelle segnalazioni relative ai gestori, in particolare tra i dati integrativi e altre informazioni, ai sensi della Circolare n. 189 del 21 ottobre 1993, come successivamente modificata e integrata. A titolo esemplificativo la voce “Commissioni di gestione / Provvigione Unica” delle commissioni attive è riconducibile alla voce 50984 sottovoci 02 e 04 (con riferimento alle gestioni proprie) e alla voce 50986 sottovoci 02 e 04 (con riferimento alle gestioni di terzi), oppure la voce “Commissioni di collocamento” delle commissioni passive è riconducibile alla voce 50974 sottovoce 02 (con riferimento alle gestioni proprie). Le commissioni attive differenti dalla commissione di gestione/commissione unica e di incentivo, nonchè quelle passive diverse dalle commissioni di collocamento e di incentivo vanno classificate nelle voci residuali delle "Altre Commissioni attive" e "Altre Commissioni passive".</t>
  </si>
  <si>
    <t>Con riferimento ai fondi chiusi, per l’imputazione alle varie tipologie si rimanda alle categorie di “investimento prevalente” del glossario dell’anagrafica relativo alle segnalazioni GIAVA riguardanti gli OICR; in particolare, per i fondi con investimento prevalente in “Private Equity/Venture Capital diversi da EUVECA, EUSEF, ELTIF”, si richiede una ripartizione tra “Private Equity”, “Venture Capital” e “Private Debt”.</t>
  </si>
  <si>
    <t>In assenza di proiezioni relative alle commissioni attive e passive, si richiede di caricare le commissioni nette stimate nella tabella destinata alle commissioni attive, indicando opportunamente la scelta nel corrispondente campo note.</t>
  </si>
  <si>
    <t>Il foglio Spese amministrative ha lo scopo di esplorare, per singolo tipologia di costo, le principali componenti di spese amministrative. Per la compilazione vanno utilizzati, sia per i dati a consuntivo che previsionali, dati contabili con segno sempre positivo.</t>
  </si>
  <si>
    <t>Il foglio è organizzato con la previsione di due sezioni separate per le spese del personale e per le altre spese amministrative, con ulteriori informazioni di dettaglio circa la natura di spesa.</t>
  </si>
  <si>
    <t>Le singole tipologie di spese, sia di personale che relative ad altre spese amministrative, sono riconducibili alle voci previste nelle segnalazioni relative ai gestori, in particolare tra i dati integrativi e altre informazioni, ai sensi della Circolare n. 189 del 21 ottobre 1993, come successivamente modificata e integrata. A titolo esemplificativo la voce “Spese per il personale di cui: Gestori” è riconducibile alla voce 50184 sottovoce 02, oppure la voce “Altre Spese di Amministrazione di cui: Consulenze” è riconducibile alla voce 50978 sottovoce 08.
In assenza di dettagli delle proiezioni o in presenza di dettagli parziali è possibile utilizzare le voci "residuali", come "Spese per il personale di cui: Altro" e "Altre spese amministrative di cui: Altro", indicando nel corrispondente campo nota la scelta effettuata.</t>
  </si>
  <si>
    <t xml:space="preserve">Il presente foglio ha lo scopo di identificare le masse gestite per singola tipologia di servizio/prodotto offerto dall’intermediario. Per scelta metodologica, si è mantenuto il livello di granularità previsto nel foglio “Commissioni”, con l’aggiunta delle “gestioni delegate dalla società a terzi” con definizione ai sensi della Circolare n. 189 del 21 ottobre 1993. </t>
  </si>
  <si>
    <t xml:space="preserve">Si precisa che le gestioni delegate dalla società a terzi non rientrano nel calcolo delle masse gestite totali. </t>
  </si>
  <si>
    <t>di cui: Distribuzione dei proventi</t>
  </si>
  <si>
    <t>di cui: Rimborsi</t>
  </si>
  <si>
    <t>Nell'ambito della ripartizione delle spese del personale che ricoprono più ruoli (a titolo esemplificativo gestori che sono anche amministratori) si richiede di mantenere, se possibile, la metodologia di riparto utilizzato nelle segnalazioni a consuntivo; se non possibile si richiede di rimpartire il costo sulla base degli FTE tra i ruoli, o in alternativa di imputare il costo di ciascuna risorsa al ruolo di maggior rilevanza.</t>
  </si>
  <si>
    <t xml:space="preserve">Le voci  “Memo item: Spese per il personale di cui Incentivo all'esodo”, “Remunerazione variabile", "Remunerazione variabile - di cui: Remunerazione variabile Amministratori e Sindaci”, “Remunerazione variabile - di cui: Remunerazione variabile Altro personale” sono riferibili alle spese di personale contabilizzate nell’esercizio di riferimento. Si precisa che le voci “Memo item: Spese per il personale di cui Incentivo all'esodo”, “Remunerazione variabile", "Remunerazione variabile - di cui: Remunerazione variabile Amministratori e Sindaci”, “Remunerazione variabile - di cui: Remunerazione variabile Altro personale” sono voci di dettaglio che nel prospetto non confluiscono nelle spese del personale; queste ultime sono riconducibili alla somma di "Spese per il personale - di cui: Gestori","Spese per il personale - di cui: Funzioni di controllo","Spese per il personale - di cui: Amministrazione e back-office","Spese per il personale - di cui: Sistemi Informativi","Spese per il personale - di cui: Amministratori e sindaci" e "Spese per il personale - di cui: Altro". </t>
  </si>
  <si>
    <t>La struttura del file non va modificata. Tutti i fogli del template vanno compilati inserendo solo le informazioni disponibili e rilevanti. Non è richiesto di produrre delle stime ai fini della presente raccolta dati, ma di fornire solamente i dati già a disposizione, utilizzati nell’elaborazione del piano industriale . Le celle evidenziate in giallo rappresentano i campi per i quali si auspica una compilazione da parte di tutti gli intermediari, compatibilmente con le proprie specificità operative; le celle evidenziate in verde sono campi calcolati automaticamente, mentre i campi in grigio non prevedono la compilazione. Infine, le celle blu rappresentano l’intestazione della colonna.</t>
  </si>
  <si>
    <t>Conto economico sintetico (importi in migliaia di euro)</t>
  </si>
  <si>
    <t>Patrimonio netto sintetico (importi in migliaia di euro)</t>
  </si>
  <si>
    <t>Adeguatezza patrimoniale (importi in migliaia di euro)</t>
  </si>
  <si>
    <t>Commissioni attive (importi in migliaia di euro)</t>
  </si>
  <si>
    <t>Commissioni passive (importi in migliaia di euro)</t>
  </si>
  <si>
    <t>Spese amministrative (importi in migliaia di euro)</t>
  </si>
  <si>
    <t>Personale (importi in unità)</t>
  </si>
  <si>
    <t>Commitment (importi in migliaia di euro)</t>
  </si>
  <si>
    <t>Raccolta netta (importi in migliaia di euro)</t>
  </si>
  <si>
    <t>Net Asset Value (importi in migliaia di euro)</t>
  </si>
  <si>
    <t>Assets under management (importi in migliaia di euro)</t>
  </si>
  <si>
    <t>Gli importi, se non diversamente indicato, vanno inseriti in migliaia di euro e con segno positivo.</t>
  </si>
  <si>
    <t>Fondi/comparti e contratti in gestione (importi in unità)</t>
  </si>
  <si>
    <t>2025</t>
  </si>
  <si>
    <t>Eventuali richieste di chiarimenti potranno essere inviate alla casella funzionale "progetto.sp.redd@bancaditalia.it" specificando nell'oggetto il titolo "Rilevazione su business plan SGR", il 
codice ABI e la denominazione dell’intermediario. Le FAQs pervenute saranno pubblicate sul sito istituzionale della Banca d’Italia.</t>
  </si>
  <si>
    <t>v2</t>
  </si>
  <si>
    <t>Dettaglio spese per il personale, di cui: Incentivo all'esodo</t>
  </si>
  <si>
    <t>Dettaglio spese per il personale, di cui: Remunerazione variabile</t>
  </si>
  <si>
    <t>Le componenti della raccolta netta indicate nella relativa sezione sono riconducibili, nelle voci di raccolta lorda e rimborsi, alle previsioni della Circolare n. 189 del 21 ottobre 1993; la raccolta lorda è ripartita tra “Raccolta Lorda di Nuovi fondi” e “Altra Raccolta Lorda”, dove con nuovo fondo, nell'orizzonte di proiezione, si fa riferimento a fondi di nuova operatività non presenti all’ultimo esercizio chiuso (31/12/2024). I rimborsi e la distribuzione dei proventi vanno indicati con segno positivo.</t>
  </si>
  <si>
    <t>2026</t>
  </si>
  <si>
    <t>Il presente foglio ha lo scopo di evidenziare la raccolta netta e le relative componenti (raccolta lorda, distribuzione dei proventi e rimborsi) sia all’ultima data di consuntivo (31/12/2024) che nell’orizzonte di proiezione. Per scelta metodologica, si è mantenuto il livello di granularità previsto nel foglio “Commissioni” e “Patrimoni gestiti”.</t>
  </si>
  <si>
    <t>Operazioni sul capitale (importi in migliaia di euro)</t>
  </si>
  <si>
    <t>Dividendi distribuiti</t>
  </si>
  <si>
    <t>Riacquisti azioni proprie</t>
  </si>
  <si>
    <t>di cui: Prodotti per i quali la SGR monitora i rischi di sostenibilità (art. 6 SFDR)</t>
  </si>
  <si>
    <t>di cui: Prodotti che promuovono caratteristiche ambientali o sociali (art. 8 SFDR)</t>
  </si>
  <si>
    <t>di cui: Prodotti che hanno come obiettivo investimenti sostenibili (art. 9 SFDR)</t>
  </si>
  <si>
    <t>Questionario riferito alle previsioni contenute nel Piano Industriale</t>
  </si>
  <si>
    <t>Aggiornamento piano strategico</t>
  </si>
  <si>
    <t>Risposta</t>
  </si>
  <si>
    <t>Indicare la data di approvazione dell'ultimo piano industriale approvato dal CDA</t>
  </si>
  <si>
    <t>gg/mm/aaaa</t>
  </si>
  <si>
    <t>Indicare l'orizzonte temporale (in anni) dell'ultimo piano industriale approvato dal CDA.</t>
  </si>
  <si>
    <t>Principali linee strategiche</t>
  </si>
  <si>
    <t>Driver</t>
  </si>
  <si>
    <t>Top 1</t>
  </si>
  <si>
    <t>Top 2</t>
  </si>
  <si>
    <t>Top 3</t>
  </si>
  <si>
    <t>Segmento</t>
  </si>
  <si>
    <t>Principali driver delle commissioni nette</t>
  </si>
  <si>
    <t>Principali driver degli altri ricavi</t>
  </si>
  <si>
    <t>Principali driver dei costi del personale</t>
  </si>
  <si>
    <t>Principali driver delle altre spese amministrative</t>
  </si>
  <si>
    <t>Nel caso la risposta alla domanda precedente sia "parzialmente coerenti" o "non coerenti", specificare i driver sottostanti alla variazione di scenario</t>
  </si>
  <si>
    <t>Crescita Esterna (Acquisizioni)</t>
  </si>
  <si>
    <t>Entrare In Nuovi Mercati</t>
  </si>
  <si>
    <t>Spin-Off/Vendita Di Linee Di Business</t>
  </si>
  <si>
    <t>Creare/Rafforzare Partnership Strategiche Con Altri Intermediari</t>
  </si>
  <si>
    <t>Maggior Ricorso Ad Outsourcing</t>
  </si>
  <si>
    <t>Minor Ricorso Ad Outsourcing</t>
  </si>
  <si>
    <t>Altro (Specificare In Nota)</t>
  </si>
  <si>
    <t>Incremento Volumi</t>
  </si>
  <si>
    <t>Riduzione Volumi</t>
  </si>
  <si>
    <t>Incremento Pricing</t>
  </si>
  <si>
    <t>Riduzione Pricing</t>
  </si>
  <si>
    <t>Incremento Commissioni Passive</t>
  </si>
  <si>
    <t>Riduzione Commissioni Passive</t>
  </si>
  <si>
    <t>Incremento Performance Volumi gestiti</t>
  </si>
  <si>
    <t>Riduzione Performance Volumi gestiti</t>
  </si>
  <si>
    <t>Principali segmento delle commissioni nette</t>
  </si>
  <si>
    <t>Gestioni collettive Aperte</t>
  </si>
  <si>
    <t>Gestioni collettive Chiuse</t>
  </si>
  <si>
    <t>Altre gestioni o altri servizi</t>
  </si>
  <si>
    <t>Incremento Fte</t>
  </si>
  <si>
    <t>Riduzione Fte</t>
  </si>
  <si>
    <t>Incremento Età Media E/O Costo Medio</t>
  </si>
  <si>
    <t>Riduzione Età Media E/O Costo Medio</t>
  </si>
  <si>
    <t>Incremento Quota Variabile</t>
  </si>
  <si>
    <t>Riduzione Quota Variabile</t>
  </si>
  <si>
    <t>Incremento Spese Per Outsourcing</t>
  </si>
  <si>
    <t>Riduzione Spese Per Outsourcing</t>
  </si>
  <si>
    <t>Incremento Spese It</t>
  </si>
  <si>
    <t>Riduzione Spese It</t>
  </si>
  <si>
    <t>Incremento Consulenze</t>
  </si>
  <si>
    <t>Riduzione Consulenze</t>
  </si>
  <si>
    <t>Incremento Spese Pubblicitarie</t>
  </si>
  <si>
    <t>Riduzione Spese Pubblicitarie</t>
  </si>
  <si>
    <t>Altro (Specificare in nota)</t>
  </si>
  <si>
    <t>Orizzonte temporale Piano</t>
  </si>
  <si>
    <t>3 o più</t>
  </si>
  <si>
    <t>Utili Da Attività Di Negoziazione</t>
  </si>
  <si>
    <t>Riprese Di Valore</t>
  </si>
  <si>
    <t>Dividenti o Utili da partecipazioni</t>
  </si>
  <si>
    <t>Margine di interesse</t>
  </si>
  <si>
    <t>Utili Da Cessione/Riacquisto Attività/Passività</t>
  </si>
  <si>
    <t>Principali driver degli altri costi</t>
  </si>
  <si>
    <t>Rafforzare il Brand aziendale</t>
  </si>
  <si>
    <t>Fusione con Altro Intermediario</t>
  </si>
  <si>
    <t>Modificare le Politiche Commerciali</t>
  </si>
  <si>
    <t>Investire in Nuove Tecnologie</t>
  </si>
  <si>
    <t>Ridurre le Spese Per Il Personale</t>
  </si>
  <si>
    <t>Efficientare le Altre Spese Amministrative</t>
  </si>
  <si>
    <t>Perdite Da Attività Di Negoziazione</t>
  </si>
  <si>
    <t>Perdite Da Cessione/Riacquisto Attività/Passività</t>
  </si>
  <si>
    <t>Rettifiche di valore su Avviamento</t>
  </si>
  <si>
    <t>Altre rettifiche di valore</t>
  </si>
  <si>
    <t>Completezza dei dati della survey</t>
  </si>
  <si>
    <t>Scostamenti rispetto al budget</t>
  </si>
  <si>
    <t>Si</t>
  </si>
  <si>
    <t>Sopra le aspettative (Specificare le motivazioni in nota)</t>
  </si>
  <si>
    <t>Sotto le aspettative (Specificare le motivazioni in nota)</t>
  </si>
  <si>
    <t>Gestioni italiane delegate alla società da terzi</t>
  </si>
  <si>
    <t>Gestioni estere delegate alla società da terzi</t>
  </si>
  <si>
    <t>Altri servizi</t>
  </si>
  <si>
    <t>Collocamento in proprio</t>
  </si>
  <si>
    <t>Collocamento tramite terzi</t>
  </si>
  <si>
    <t>di cui: Collocatore #1</t>
  </si>
  <si>
    <t>di cui: Collocatore #2</t>
  </si>
  <si>
    <t>di cui: Collocatore #3</t>
  </si>
  <si>
    <t>di cui: Collocatore #4</t>
  </si>
  <si>
    <t>di cui: Collocatore #5</t>
  </si>
  <si>
    <t>di cui: Collocatore #6</t>
  </si>
  <si>
    <t>di cui: Collocatore #7</t>
  </si>
  <si>
    <t>di cui: Collocatore #8</t>
  </si>
  <si>
    <t>di cui: Collocatore #9</t>
  </si>
  <si>
    <t>di cui: Collocatore #10</t>
  </si>
  <si>
    <t>di cui: Altri Collocatori</t>
  </si>
  <si>
    <t>Collocatore (Specificare Denominazione sociale)</t>
  </si>
  <si>
    <t>Commitment richiamabile (importi in migliaia di euro)</t>
  </si>
  <si>
    <t>Totale Commitment richiamabile (cd Dry Powder)</t>
  </si>
  <si>
    <t>Totale masse gestite (NAV) - Gestioni collettive</t>
  </si>
  <si>
    <t>Totale masse gestite (AUM) - Gestioni collettive</t>
  </si>
  <si>
    <t>Totale masse gestite Fondi Chiusi (Commitment)</t>
  </si>
  <si>
    <t>Totale masse gestite Fondi Chiusi (Commitment) - Gestioni collettive</t>
  </si>
  <si>
    <t>Collocatore appartenente al medesimo Gruppo della SGR</t>
  </si>
  <si>
    <t>Collocatore di Gruppo</t>
  </si>
  <si>
    <t>No</t>
  </si>
  <si>
    <t>Si richiede un ulteriore ripartizione della raccolta lorda (componenti “Raccolta Lorda di Nuovi fondi” e “Altra Raccolta Lorda”) delle gestioni collettive nei prodotti secondo la classificazione prevista dal Regolamento (UE) 2019/2088 (cd SFDR): prodotti che non promuovono caratteristiche ambientali o sociali e non hanno come obiettivo investimenti sostenibili, ma per le quali la SGR monitora i rischi di sostenibilità (art. 6); prodotti che promuovono caratteristiche ambientali o sociali (art. 8); prodotti che hanno come obiettivo investimenti sostenibili (art.9).</t>
  </si>
  <si>
    <t>Il foglio è organizzato in quattro sezioni separate per le masse gestite destinate ai valori attesi per AUM (Totale attivo del fondo), NAV (Valore complessivo netto del fondo), Commitment (Totale delle sottoscrizioni, inclusa la quota non richiamata, per i soli fondi chiusi) e Commitment Richiamabile (importi richiamabili - cd Dry Powder - per i soli fondi chiusi); a scanso di equivoci, si richiede di caricare esclusivamente le masse proiettate nel piano e in assenza di AUM e/o NAV e/o Commitment e/o Commitment Richiamabile si è esonerati dalla compilazione della relativa sezione.
Il foglio richiede inoltre le proiezioni dei numeri di fondi/comparti e dei contratti in gestione; a tal riguardo il numero che si richiede di segnalare, con riferimento sia ai fondi UCITS che ai FIA, comprende esclusivamente il numero di fondi o, per i fondi multi-comparto, i comparti gestiti e non le classi di quote. 
E' richiesta infine la ripartizione delle masse gestite (AUM, NAV e Commitment) per la classificazione dei prodotti prevista dal Regolamento (UE) 2019/2088 (cd SFDR): : prodotti che non promuovono caratteristiche ambientali o sociali e non hanno come obiettivo investimenti sostenibili, ma per le quali la SGR monitora i rischi di sostenibilità (art. 6); prodotti che promuovono caratteristiche ambientali o sociali (art. 8); prodotti che hanno come obiettivo investimenti sostenibili (art.9).</t>
  </si>
  <si>
    <t>Foglio - Collocamento</t>
  </si>
  <si>
    <t>Collocamento Raccolta Lorda Gestioni collettive (importi in migliaia di euro)</t>
  </si>
  <si>
    <t xml:space="preserve">Il presente foglio ha lo scopo di rappresentare le modalità di collocamento della Raccolta Lorda delle sole gestioni collettive, così come precedentemente esplicitata nel foglio “Raccolta” (costituita da “Raccolta Lorda di Nuovi fondi” e “Altra Raccolta Lorda”). </t>
  </si>
  <si>
    <t>Il grado di granularità individuato mira a specificare gli importi raccolti mediante collocamento in proprio e mediante collocamento di terzi. Con riguardo al collocamento di terzi, si chiede di esplicitare i 10 maggiori collocatori (in ordine decrescente), indicandone la denominazione sociale, l'appartenenza o meno al Gruppo di cui fa parte la SGR e l'eventuale scadenza dell'accordo di distribuzione. La raccolta residua andrà ad alimentare la voce residua "Altri Collocatori".</t>
  </si>
  <si>
    <r>
      <t>Il foglio è organizzato con la previsione di due sezioni separate per le commissioni attive e passive</t>
    </r>
    <r>
      <rPr>
        <sz val="9"/>
        <color theme="1"/>
        <rFont val="Calibri"/>
        <family val="2"/>
        <scheme val="minor"/>
      </rPr>
      <t>.</t>
    </r>
  </si>
  <si>
    <t>Completezza dati</t>
  </si>
  <si>
    <t>No (Specificare le motivazioni in nota)</t>
  </si>
  <si>
    <t>Completezza dati Patrimoni gestiti</t>
  </si>
  <si>
    <t>AuM, NAV e Commitment</t>
  </si>
  <si>
    <t>Solo AuM (Specificare le motivazioni in nota)</t>
  </si>
  <si>
    <t>Solo NAV (Specificare le motivazioni in nota)</t>
  </si>
  <si>
    <t>Solo Commitment (Specificare le motivazioni in nota)</t>
  </si>
  <si>
    <t>AuM e NAV (Specificare le motivazioni in nota)</t>
  </si>
  <si>
    <t>AuM e Commitment (Specificare le motivazioni in nota)</t>
  </si>
  <si>
    <t>NAV e Commitment (Specificare le motivazioni in nota)</t>
  </si>
  <si>
    <t>La SGR non è stata coinvolta nella precedente Survey</t>
  </si>
  <si>
    <t>La SGR non ha fornito tale variabile nella precedente Survey (Specificare le motivazioni in nota)</t>
  </si>
  <si>
    <t>E' stato alimentato il prospetto del profilo di adeguatezza patrimoniale?</t>
  </si>
  <si>
    <t>Foglio - Questionario</t>
  </si>
  <si>
    <t>di cui: Remunerazione variabile in forma di Stock Option a Amministratori e Sindaci</t>
  </si>
  <si>
    <t>di cui: Remunerazione variabile in forma di Stock Option a Altro personale</t>
  </si>
  <si>
    <t>di cui: Remunerazione variabile in forma diversa da Stock Option a Amministratori e Sindaci</t>
  </si>
  <si>
    <t>di cui: Remunerazione variabile in forma diversa da Stock Option a Altro personale</t>
  </si>
  <si>
    <t>Azioni proprie (-)</t>
  </si>
  <si>
    <t>Riserve Stock Option</t>
  </si>
  <si>
    <t>Aumenti di capitale</t>
  </si>
  <si>
    <t>Indice di Patrimonializzazione</t>
  </si>
  <si>
    <t>Indice di Patrimonializzazione Target</t>
  </si>
  <si>
    <t>Riserve (escluse Riserve Stock Option)</t>
  </si>
  <si>
    <t>Le voci del Patrimonio Netto sintetico derivano, in assenza di diretta corrispondenza con quelle previste nelle comunicazioni Banca d’Italia in materia di bilancio d’esercizio della SGR, da un’aggregazione delle relative voci; in particolare risultano da un’aggregazione le seguenti voci di Patrimonio Netto sintetico: 
-  “Riserve (escluse Riserve Stock Option)”: somma delle voci 140 e 150 dello schema delle VOCI DEL PASSIVO E DEL PATRIMONIO NETTO dell’impresa al netto delle Riserve connesse alle Stock Option;
- "Riserve Stock Option": Riserve connesse alle Stock Option rientranti nella voce 150 dello schema delle VOCI DEL PASSIVO E DEL PATRIMONIO NETTO dell’impresa
- “Altre voci di Patrimonio netto”: somma delle voci 130 e 160  dello schema delle VOCI DEL PASSIVO E DEL PATRIMONIO NETTO dell’impresa.</t>
  </si>
  <si>
    <t>RTO</t>
  </si>
  <si>
    <t>Commercializazione OICR Terzi</t>
  </si>
  <si>
    <t>Gestioni di Portafogli</t>
  </si>
  <si>
    <t>Gestione Fondi Pensione</t>
  </si>
  <si>
    <t>Custodia e Amministrazione di Quote</t>
  </si>
  <si>
    <t>Diversificare le Fonti Di Reddito con Modifiche dell'operatività</t>
  </si>
  <si>
    <t>Modifica operatività</t>
  </si>
  <si>
    <t>Nuovi Mercati</t>
  </si>
  <si>
    <t>Investitori professionali italiani</t>
  </si>
  <si>
    <t>Investitori professionali esteri</t>
  </si>
  <si>
    <t>Investitori non professionali italiani</t>
  </si>
  <si>
    <t>Investitori non professionali esteri</t>
  </si>
  <si>
    <t>OICVM</t>
  </si>
  <si>
    <t>FIA Aperti</t>
  </si>
  <si>
    <t>FIA Chiusi Mobiliari</t>
  </si>
  <si>
    <t>FIA Immobiliari</t>
  </si>
  <si>
    <t>FIA che investono in Crediti</t>
  </si>
  <si>
    <t>Nuovi Prodotti o Servizi</t>
  </si>
  <si>
    <t>di diritto italiano (descrivere brevemente iniziative in nota)</t>
  </si>
  <si>
    <t>di diritto estero (descrivere brevemente iniziative in nota)</t>
  </si>
  <si>
    <t>Altri driver</t>
  </si>
  <si>
    <t>Lanciare Nuovi Prodotti o Servizi senza Modifiche dell'operatività</t>
  </si>
  <si>
    <t>Modifica_operativita</t>
  </si>
  <si>
    <t>Nuovi_prodotti_servizi</t>
  </si>
  <si>
    <t>Nuovi_Mercati</t>
  </si>
  <si>
    <t>Altri_Driver</t>
  </si>
  <si>
    <t>Elenco a discesa concatenato</t>
  </si>
  <si>
    <t>Investitori professionali e non professionali esteri</t>
  </si>
  <si>
    <t>Altro (Descrivere brevemente l'iniziativa in nota)</t>
  </si>
  <si>
    <t>Investitori professionali italiani e esteri</t>
  </si>
  <si>
    <t>Investitori non professionali italiani e esteri</t>
  </si>
  <si>
    <t>ELTIF</t>
  </si>
  <si>
    <t>EUVECA</t>
  </si>
  <si>
    <t>EUSEF</t>
  </si>
  <si>
    <t>Si specifica che nell'ambito dei driver relativi alle "Principali linee strategiche", si chiede di specificare i segmenti di riferimento relativi ai driver "Lanciare Nuovi Prodotti o Servizi senza Modifiche dell'operatività", "Diversificare le Fonti Di Reddito con Modifiche dell'operatività" e "Entrare In Nuovi Mercati". A riguardo si evidenzia che con "Lanciare Nuovi Prodotti o Servizi senza Modifiche dell'operatività" si fa riferimento a prodotti e servizi già incluse nel modello di business attuale dell'intermediario (a titolo esemplificativo il lancio di fondi analoghi, anche in termini di investitori target, a quelli già gestiti dalla SGR) e che non richiedono un'istanza di modifica dell'operatività ai sensi del RGCR;  con "Diversificare le Fonti Di Reddito con Modifiche dell'operatività" si fa riferimento all'operazione di diversificazione mediante prodotti o servizi che richiedono l'estensione operativa ai sensi del RGCR; con "Entrare In Nuovi Mercati" si fa riferimento all'attività di ampliamento dei mercati di riferimento mediante offerta di prodotti verso categorie di investitori (professionali/non professionali(italiani/esteri) non caratteristici del modello di businses attuale dell'intermediario che non richiedono estensioni operative ai sensi del RGCR.</t>
  </si>
  <si>
    <t>Raccolta netta gestioni collettive classificazione SFDR (importi in migliaia di euro)</t>
  </si>
  <si>
    <t>Raccolta netta quote di FIA chiusi con Carried Interest (importi in migliaia di euro)</t>
  </si>
  <si>
    <t>Quote OICR chiusi con Carried interest</t>
  </si>
  <si>
    <t>Sono stati alimentati, nel foglio patrimoni gestiti, i dati relativi alle AuM, al NAV e al Commitment (solo per i fondi chiusi)?</t>
  </si>
  <si>
    <t>E' stato alimentato il prospetto riguardante l'attività di collocamento delle quote di OICR?</t>
  </si>
  <si>
    <t>Sono state fornite le informazioni richieste relative alla raccolta e alle masse in gestione dei fondi di investimento sostenibili  ai sensi della SFDR?</t>
  </si>
  <si>
    <t>Si richiede infine di esplicitare la raccolta netta connessa esclusivamente alle quote di FIA chiusi che danno diritto a carried interest. In particolare si richiede di specificare i flussi (nel medesimo dettaglio della raccolta netta complessiva) pagati o percepiti dalla SGR, dal personale della SGR, dai soci della SGR e da altri soggetti; in assenza di dettaglio della tipologia di investitori detentrice di dettte quote, si chiede di imputare gli importi nella categoria residuale "altri soggetti".</t>
  </si>
  <si>
    <t>di cui: Flussi pagati o percepiti dal personale della SGR</t>
  </si>
  <si>
    <t>di cui: Flussi pagati o percepiti dalla SGR</t>
  </si>
  <si>
    <t>di cui: Flussi pagati o percepiti dai soci della SGR</t>
  </si>
  <si>
    <t>di cui: Flussi pagati o percepiti da altri soggetti</t>
  </si>
  <si>
    <t>Masse gestioni collettive per classificazione SFDR (importi in migliaia di euro)</t>
  </si>
  <si>
    <t>Equity</t>
  </si>
  <si>
    <t>Bond</t>
  </si>
  <si>
    <t>Mixed</t>
  </si>
  <si>
    <t>Costi e performance Fondi UCITS</t>
  </si>
  <si>
    <r>
      <t>Inflation</t>
    </r>
    <r>
      <rPr>
        <sz val="11"/>
        <color theme="1"/>
        <rFont val="Calibri"/>
        <family val="2"/>
        <scheme val="minor"/>
      </rPr>
      <t xml:space="preserve"> (%)</t>
    </r>
  </si>
  <si>
    <r>
      <rPr>
        <b/>
        <sz val="11"/>
        <color theme="1"/>
        <rFont val="Calibri"/>
        <family val="2"/>
        <scheme val="minor"/>
      </rPr>
      <t>NAV</t>
    </r>
    <r>
      <rPr>
        <sz val="11"/>
        <color theme="1"/>
        <rFont val="Calibri"/>
        <family val="2"/>
        <scheme val="minor"/>
      </rPr>
      <t xml:space="preserve"> (€/k)</t>
    </r>
  </si>
  <si>
    <r>
      <t>AUM</t>
    </r>
    <r>
      <rPr>
        <sz val="11"/>
        <color theme="1"/>
        <rFont val="Calibri"/>
        <family val="2"/>
        <scheme val="minor"/>
      </rPr>
      <t xml:space="preserve"> (€/k)</t>
    </r>
  </si>
  <si>
    <t>E' stato alimentato il prospetto dei Costi e Performance UCITS?</t>
  </si>
  <si>
    <t>Completezza dati costi e performance UCITS</t>
  </si>
  <si>
    <t>No, la SGR non gestisce fondi UCITS</t>
  </si>
  <si>
    <t>Costi e performance Nuovi Fondi UCITS</t>
  </si>
  <si>
    <t>Foglio - Costi e Performance UCITS</t>
  </si>
  <si>
    <t>Le variabili richieste sono ripartite per anno e per tipologia dei fondi UCITS (Equity, Bond, Mixed).</t>
  </si>
  <si>
    <t>di cui Recurring costs (%)</t>
  </si>
  <si>
    <t>di cui One-off costs (%)</t>
  </si>
  <si>
    <t>di cui Incidental costs (%)</t>
  </si>
  <si>
    <r>
      <rPr>
        <b/>
        <sz val="11"/>
        <color theme="1"/>
        <rFont val="Calibri"/>
        <family val="2"/>
        <scheme val="minor"/>
      </rPr>
      <t xml:space="preserve">Annual Gross performance </t>
    </r>
    <r>
      <rPr>
        <sz val="11"/>
        <color theme="1"/>
        <rFont val="Calibri"/>
        <family val="2"/>
        <scheme val="minor"/>
      </rPr>
      <t>(%)</t>
    </r>
  </si>
  <si>
    <r>
      <t>Annual Net performance</t>
    </r>
    <r>
      <rPr>
        <sz val="11"/>
        <color theme="1"/>
        <rFont val="Calibri"/>
        <family val="2"/>
        <scheme val="minor"/>
      </rPr>
      <t xml:space="preserve"> (%)</t>
    </r>
  </si>
  <si>
    <r>
      <t>Annual Net real performance</t>
    </r>
    <r>
      <rPr>
        <sz val="11"/>
        <color theme="1"/>
        <rFont val="Calibri"/>
        <family val="2"/>
        <scheme val="minor"/>
      </rPr>
      <t xml:space="preserve"> (%)</t>
    </r>
  </si>
  <si>
    <r>
      <t>Annual Costs</t>
    </r>
    <r>
      <rPr>
        <sz val="11"/>
        <color theme="1"/>
        <rFont val="Calibri"/>
        <family val="2"/>
        <scheme val="minor"/>
      </rPr>
      <t xml:space="preserve"> (%)</t>
    </r>
  </si>
  <si>
    <t xml:space="preserve">Le variabili da compilare riguardano le AUM e il NAV, coerenti con quelli indicati nel foglio patrimoni gestiti, le performance dei fondi istituiti e gestiti e le connesse componenti di costo. 
In particolare si chiede di rappresentare la mediana delle performance lorde annuali (escludendo quindi i costi e gli oneri a carico del fondo) dei fondi istituiti e gestiti dalla SGR. Con riferiemento ai costi si chiede di rappresentare la mediana delle singole componenti di costo annuali misurate in % rispetto alla media annuale delle AUM di ciascun fondo (o in assenza delle AUM rispetto alla media annuale del NAV di ciascun fondo). Le componenti di costo da considerare sono i recurring cost, i one-off costs e gli incidental costs, come definiti nel COMMISSION DELEGATED REGULATION (EU) 2017/653, annuali. 
E' inoltre richiesto di indicare il tasso di inflazione dei prezzi al consumo italiano atteso dalla SGR (si chiede di indicare in nota l'indicatore di riferimento utilizzato).  </t>
  </si>
  <si>
    <t>Commercializzazione OICR di terzi</t>
  </si>
  <si>
    <t>2027</t>
  </si>
  <si>
    <t>Outsourcer (importi in unità)</t>
  </si>
  <si>
    <t>FTE outsourcer impiegati</t>
  </si>
  <si>
    <t>di cui: FTE in outsourcing della funzione Internal Audit</t>
  </si>
  <si>
    <t>di cui: FTE in outsourcing della funzione Risk Management</t>
  </si>
  <si>
    <t>di cui: FTE in outsourcing della funzione Compliance</t>
  </si>
  <si>
    <t>di cui: FTE in outsourcing della funzione AML</t>
  </si>
  <si>
    <t>di cui: FTE in outsourcing per i servizi informativi</t>
  </si>
  <si>
    <t>di cui: FTE altre funzioni in ousourcing</t>
  </si>
  <si>
    <t>di cui: Numero medio dei dipendenti della funzione Internal Audit</t>
  </si>
  <si>
    <t>di cui: Numero medio dei dipendenti della funzione Risk Management</t>
  </si>
  <si>
    <t>di cui: Numero medio dei dipendenti della funzione Compliance</t>
  </si>
  <si>
    <t>di cui: Numero medio dei dipendenti della funzione AML</t>
  </si>
  <si>
    <t>Scostamento dei dati di consuntivo rispetto al budget 2025</t>
  </si>
  <si>
    <t>Le commissioni nette effettive a dicembre 2025 sono sostanzialmente in linea (+/- 1%) con quelle previste a budget per il 2025, comunicate alla Banca d'Italia nella precedente survey?</t>
  </si>
  <si>
    <t>Il margine di intermediazione effettivo a dicembre 2025 è sostanzialmente in linea (+/- 1%) con quello previsto a budget per il 2025, comunicato alla Banca d'Italia nella precedente survey?</t>
  </si>
  <si>
    <t>Le spese amministrative effettive a dicembre 2025 sono sostanzialmente in linea (+/- 1%) con quelle previste a budget per il 2025, comunicate alla Banca d'Italia nella precedente survey?</t>
  </si>
  <si>
    <t>I costi operativi effettivi a dicembre 2025 sono sostanzialmente in linea (+/- 1%) con quelli previsti a budget per il 2025, comunicati alla Banca d'Italia nella precedente survey?</t>
  </si>
  <si>
    <t>Il patrimonio netto effettivo a dicembre 2025 è sostanzialmente in linea (+/- 1%) con quello previsto a budget per il 2025, comunicato alla Banca d'Italia nella precedente survey?</t>
  </si>
  <si>
    <t>I requisiti patrimoniali effettivi a dicembre 2025 sono sostanzialmente in linea (+/- 1%) con quelli previsti a budget per il 2025, comunicati alla Banca d'Italia nella precedente survey?</t>
  </si>
  <si>
    <t>Le Assets under Management (AuM) effettive a dicembre 2025 sono sostanzialmente in linea (+/- 1%) con quelli previsti a budget per il 2025, comunicate alla Banca d'Italia nella precedente survey?</t>
  </si>
  <si>
    <t>Il Net Asset Value (NAV) effettivo a dicembre 2025 sono sostanzialmente in linea (+/- 1%) con quelli previsti a budget per il 2025, comunicato alla Banca d'Italia nella precedente survey?</t>
  </si>
  <si>
    <t>I Commitment effettivi a dicembre 2025 sono sostanzialmente in linea (+/- 1%) con quelli previsti a budget per il 2025, comunicato alla Banca d'Italia nella precedente survey?</t>
  </si>
  <si>
    <t>La Raccolta Netta effettivi a dicembre 2025 è sostanzialmente in linea (+/- 1%) con quella prevista a budget per il 2025, comunicato alla Banca d'Italia nella precedente survey?</t>
  </si>
  <si>
    <t>Sono stati alimentati i due anni di proiezione 2026 e 2027?</t>
  </si>
  <si>
    <t>Se è stato alimentato il prospetti dei Costi e Performance UCITS, si chiede di effettuare un'autovalutazione riguardante la sostenibilità della politica di pricing e delle performance attuali e prospettiche, e di illustrare le eventuali procedure interne di verifica.</t>
  </si>
  <si>
    <t>Processo di pianificazione e capital management</t>
  </si>
  <si>
    <t>Masse 2025</t>
  </si>
  <si>
    <t>Commissioni attive 2025</t>
  </si>
  <si>
    <t>Commissioni nette 2025</t>
  </si>
  <si>
    <t>Costi operativi fissi 2025</t>
  </si>
  <si>
    <t>Requisiti patrimoniali minimi 2025</t>
  </si>
  <si>
    <t>Mezzi patrimoniali ritenuti necessari alla copertura dei rischi complessivi 2025</t>
  </si>
  <si>
    <t>Gestione collettiva di portafogli degli UCITS e dei FIA di propria istituzione</t>
  </si>
  <si>
    <t>Gestione collettiva di portafogli degli UCITS e dei FIA gestiti in delega</t>
  </si>
  <si>
    <t>Gestione dei fondi pensione</t>
  </si>
  <si>
    <t>- di cui senza garanzia di restituzione del capitale</t>
  </si>
  <si>
    <t>- di cui con garanzia di restituzione del capitale</t>
  </si>
  <si>
    <t>Gestione, su base discrezionale e individuale, di portafogli di investimenti (esclusi quelli detenuti da fondi pensione)</t>
  </si>
  <si>
    <t>- di cui conti omnibus</t>
  </si>
  <si>
    <t>- di cui conti individuali intestati ai clienti</t>
  </si>
  <si>
    <t>Gestione, su base discrezionale e individuale, di portafogli di investimenti detenuti da fondi pensione</t>
  </si>
  <si>
    <t>Ricezione e trasmissione di ordini riguardanti strumenti finanziari</t>
  </si>
  <si>
    <t>Consulenza in materia di investimenti</t>
  </si>
  <si>
    <t>Commercializzazione di OICR di Terzi</t>
  </si>
  <si>
    <t>Totale</t>
  </si>
  <si>
    <t>Servizi svolti (importi in migliaia di euro)</t>
  </si>
  <si>
    <t>Si richiede di fornire un prospetto sintetico del conto economico, del patrimonio netto e del prospetto di adeguatezza patrimoniale (con indicazione separata del patrimonio di vigilanza e del requisito patrimoniale) con riferimento all’ultimo esercizio chiuso (31/12/2025) al piano biennale 2026-2027.</t>
  </si>
  <si>
    <t>Gli aggregati indicati nel prospetto sintetico dell’adeguatezza patrimoniale sono riconducibili a quanto previsto nel Regolamento sulla gestione collettiva del risparmio; in particolare, con riferimento al Patrimonio di vigilanza e delle relative voci si rimanda al Titolo II, Capitolo V, Sezione V e all’Allegato II.5.1, mentre con riferimento ai Requisiti Patrimoniali e delle relative componenti si rimanda al Titolo II, Capitolo V, Sezioni II e III.
Si chiede inoltre di specificare l'Indice di Patrimonializzazione Target (rapporto tra Patrimonio di Vigilanza e Requisito Patrimoniale Complessivo) definito dall'intermediario nell'ambito del processo di pianificazione strategica e del capitale.</t>
  </si>
  <si>
    <t>Le operazioni sul capitale ("Dividendi distribuiti", "Riacquisi azioni proprie", "Aumenti di capitale") sono da indicare secondo il principio di cassa; nel 2025 sono quindi da indicare i dividendi pagati nel 2025, anche se connessi all'utile d'esercizio 2024, o l'aumento di capitale effettivamente versato nel 2025.</t>
  </si>
  <si>
    <t xml:space="preserve">Relativamente ai servizi/prodotti offerti si prevede una classificazione di dettaglio relativa alle gestioni collettive proprie (con ulteriore focus dei prodotti gestiti), alle gestioni di portafogli individuali, alle altre gestioni proprie (diverse da gestioni collettive proprie e dalla gestione di portafogli individuali, come ad esempio i fondi pensione), alle gestioni delegate da terzi (con la ripartizione di gestioni italiane ed estere) nonché all’attività di consulenza, di commercializzazione di OICR di terzi e di altri servizi (ad esempio ricezione e trasmissione degli ordini o Custodia e amministrazione di OICR); tale classificazione è riconducibile alle categorie previste ai sensi della Circolare n. 189 del 21 ottobre 1993, come successivamente modificata e integrata. </t>
  </si>
  <si>
    <t>Le voci che non hanno riferimenti nella Circolare n. 189 del 21 ottobre 1993 sono:“Memo item: Spese per il personale di cui Incentivo all'esodo”, “Remunerazione variabile", "Remunerazione variabile - di cui: Remunerazione variabile in forma di Stock Option a Amministratori e Sindaci”, “Remunerazione variabile - di cui: Remunerazione variabile in forma di Stock Option a Altro personale”,"Remunerazione variabile - di cui: Remunerazione variabile in forma diversa da Stock Option a Amministratori e Sindaci","Remunerazione variabile - di cui: Remunerazione variabile in forma diversa da Stock Option a Altro personale" “Numero medio dei dipendenti della funzione di Internal Audit”, "Numero medio dei dipendenti della funzione di Risk Management", "Numero medio dei dipendenti della funzione di Compliance", "Numero medio dei dipendenti della funzione AML", “Numero medio dei gestori” e "Numero medio degli altri dipendenti"; la modalità di quantificazione delle voci relative al numero medio dei dipendenti sono le medesime della voce 50174 “NUMERO MEDIO DEI DIPENDENTI”, con un focus di dettaglio sulle funzioni di controllo, sui team di gestione e sui dipendenti di altre aree. 
E' inoltre richiesto di indicare gli FTE impegnati dagli outsourcer nell'ambito delle funzioni esternalizzate per ciascuna area di operatività (con riferimento alle funzioni di controllo, si richiede la ripartizione per singola funzione di controllo); è in particolare richiesto di convertire in FTE i "giorni/uomo" o "ore/uomo" eventualmente previste dai contratti di outsourcing.</t>
  </si>
  <si>
    <t>Foglio - Requisiti patrimoniali interni (opzionale)</t>
  </si>
  <si>
    <t xml:space="preserve">Il foglio Requisiti patrimoniali interni deve essere compilato esclusivamente in presenza di un processo di valutazione del capitale interno adottato dall'intermediario. </t>
  </si>
  <si>
    <t>Il foglio Questionario deve essere compilato con gli scostamenti più significativi fatti registrare a consuntivo rispetto alle previsioni di budget del 2025, comunicate alla Banca d'Italia nella precedente Survey, e le previsioni contenute nel Piano Industriale. Le informazioni qualitative contenute in questo foglio sono propedeutiche alla descrizione dei valori quantitativi riportati nel documento in oggetto.</t>
  </si>
  <si>
    <t>Per chiarire ulteriormente l'imputazione della "Raccolta Lorda di Nuovi fondi" nel template si esplicita che la raccolta effettuata nel corso del 2025 relativa ai fondi che hanno avviato la propria operatività nell'esercizio stesso ed erano assenti nel 2024 è da indicare nella voce «Raccolta lorda di nuovi fondi» del periodo di consuntivo 2025; l'eventuale raccolta dei medesimi fondi negli anni di proiezione, è da indicare nella voce «Altra raccolta lorda» negli esercizi in cui questa si prevede. Nel periodo di proiezione 2026-2027 sono invece da segnalare nella voce «Raccolta lorda di nuovi fondi», la raccolta effettuata in ciascun esercizio relativa a fondi che si prevede avvieranno la propria operatività in una data successiva al 31.12.2025; nel caso di un fondo si prevede in avvio nel corso del 2026 e che raccolga il capitale sia nel corso del 2026 che nel 2027, si dovrà valorizzare la raccolta effettuata per ciascun anno nella voce «Raccolta lorda di nuovi fondi », mentre la raccolta effettuata nel 2026 di un fondo che ha avviato l'operatività nel 2024 o nel 2025 andrà valorizzato nella voce «Altra raccolta lorda». A tal fine vale la pena esplicitare che nell'ambito dei FIA chiusi il foglio fa riferimento al capitale richiamato.</t>
  </si>
  <si>
    <t>Il presente foglio ha lo scopo di rappresentare i costi e le performance dei fondi UCITS istituiti e gestiti dalla SGR (sono esclusi i fondi ricevuti in delega dalla SGR).
I due prospetti presenti nel foglio sono ripartiti tra i fondi complessivamente gestiti dalla SGR e i fondi di nuova istituzione (intesi come i fondi istituiti e lanciati dopo il 31.12.2024).</t>
  </si>
  <si>
    <t>La stima del capitale interno ritenuto necessario alla copertura dei rischi al 31.12.2025, unitamente ad alcune informazioni riguardante l'operatività e la struttura delle commissioni e dei costi, andrà ripartita per i servizi offerti (gestioni collettive del risparmio proprie e in delega, commercializzazione di OICR di terzi, gestioni di fondi pensione, consulenza in materia di investimenti, gestioni individuali di portafogli e ricezione e trasmissione di ordini, con indicazione separata dell’operatività mediante conti omnibus e conti individuali intestati rispettivamente alla SGR e ai clienti) e riconciliata con i requisiti patrimoniali minimi.</t>
  </si>
  <si>
    <t>Nell’ambito del processo di pianificazione strategica ed operativa l’azienda, la SGR ha adottato un processo di misurazione del capitale interno a fronte dei rischi gravanti sulla SGR?</t>
  </si>
  <si>
    <t>Descrivere la modalità di implementazione della politica di distribuzione dei dividendi e della definizione dei connessi target.</t>
  </si>
  <si>
    <t>Se l'azienda ha adottato un processo di misurazione del capitale interno a copertura dei rischi, quali sono le strutture organizzative coinvolte nel processo? I risultati sono sottoposti all’approvazione del CdA? Sono definite delle soglie/trigger di indici di riferimento sottoposti a monitoraggio andamentale?</t>
  </si>
  <si>
    <t>Se l'azienda ha adottato un processo di misurazione del capitale interno a copertura dei rischi, fornire una descrizione dei rischi e delle metriche utilizzate ai fini dell’identificazione e quantificazione del capitale necessario in condizioni ordinarie e di stress. Al riguardo, ove disponibili, compilare il prospetto "Capitale interno" di riconciliazione tra i requisiti patrimoniali regolamentari minimi e le stime interne</t>
  </si>
  <si>
    <t>Se l'azienda ha adottato un processo di misurazione del capitale interno a copertura dei rischi, i risultati dell’esercizio sono utilizzati ai fini della dividend policy e delle remunerazioni del personale?</t>
  </si>
  <si>
    <t>Iniziative innovative</t>
  </si>
  <si>
    <t>La SGR ha avviato o intende avviare progetti di utilizzo dell'Artificial Intelligence nell'ambito dello svolgimento dei servizi di gestione collettiva del risparmio e dei servizi di investimento?</t>
  </si>
  <si>
    <t>La SGR ha avviato o intende avviare progetti di utilizzo dell'Artificial Intelligence nell'ambito dello svolgimento dell'attività di controllo o di back office?</t>
  </si>
  <si>
    <t>La SGR intende lanciare OICR che investono il loro patrimonio in strumenti finanziari  su un registro distribuito per la circolazione digitale, ivi compresi gli strumenti finanziari digitali di cui all’articolo 1, comma 1, lettera c) del Decreto Fintech (cd. Fondi Cripto che investono in strumenti finanziari DLT)?</t>
  </si>
  <si>
    <t>La SGR intende lanciare OICR  le cui quote o azioni sono emesse su un registro distribuito per la circolazione digitale (DLT)?</t>
  </si>
  <si>
    <t>Attività iniziativa innovativa</t>
  </si>
  <si>
    <t>Si (Descrivere le iniziative)</t>
  </si>
  <si>
    <t>Il business plan in oggetto integra gli impatti derivanti dal recente conflitto in Medio-oriente?</t>
  </si>
  <si>
    <t>a) In caso di risposta affermativa al quesito precedente, illustrare sinteticamente i connessi impatti recepiti nel business plan.</t>
  </si>
  <si>
    <t>Conflitto Medio-oriente</t>
  </si>
  <si>
    <t>Si (Rispondere al quesito a) qui sotto)</t>
  </si>
  <si>
    <t>No (Rispondere al quesito b) qui sotto)</t>
  </si>
  <si>
    <t>b) In caso di risposta negativa al quesito precedente, tenuto conto del business model, delle strategie previste e delle iniziative che si intendono adottare, illustrare le ricadute operative, reddituali e patrimoniali attese in caso di prosecuzione del recente conflitto in Medio-oriente?</t>
  </si>
  <si>
    <t>La SGR intende lanciare FIA che investono il loro patrimonio in cripto-attività rientranti nel Regolamento MiCar?</t>
  </si>
  <si>
    <t>La SGR intende prestare servizi per le cripto-attività equivalenti a servizi di gestione di portafogli di investimento e servizi accessori ai sensi dell'articolo 60 paragrafo 5 MiCar?</t>
  </si>
  <si>
    <t>Solo per le SGR "sotto soglia", nell'orizzonte di proiezione si intende avviare il procedimento di opt-in?</t>
  </si>
  <si>
    <t>Data scadenza accordo di distribuzione (se presente) (DD-MM-YYYY)</t>
  </si>
  <si>
    <t>TEMPLATE 2026</t>
  </si>
  <si>
    <t>Imposte (usare il segno + solo se l’ammontare delle detrazioni supera quello delle imposte da versare)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</si>
</sst>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 \K&quot;€&quot;"/>
    <numFmt numFmtId="165" formatCode="#,##0\ \K&quot;€&quot;"/>
    <numFmt numFmtId="166" formatCode="0.0%"/>
  </numFmts>
  <fonts count="13" x14ac:knownFonts="1">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sz val="10"/>
      <color theme="1"/>
      <name val="Calibri"/>
      <family val="2"/>
      <scheme val="minor"/>
    </font>
    <font>
      <sz val="9"/>
      <color theme="1"/>
      <name val="Calibri"/>
      <family val="2"/>
      <scheme val="minor"/>
    </font>
    <font>
      <sz val="10"/>
      <name val="Verdana"/>
      <family val="2"/>
    </font>
    <font>
      <b/>
      <sz val="12"/>
      <color indexed="9"/>
      <name val="Arial"/>
      <family val="2"/>
    </font>
    <font>
      <b/>
      <sz val="9"/>
      <color theme="1"/>
      <name val="Calibri"/>
      <family val="2"/>
      <scheme val="minor"/>
    </font>
    <font>
      <b/>
      <sz val="14"/>
      <color indexed="9"/>
      <name val="Calibri"/>
      <family val="2"/>
      <scheme val="minor"/>
    </font>
    <font>
      <sz val="11"/>
      <color theme="0"/>
      <name val="Calibri"/>
      <family val="2"/>
      <scheme val="minor"/>
    </font>
    <font>
      <b/>
      <sz val="11"/>
      <name val="Calibri"/>
      <family val="2"/>
      <scheme val="minor"/>
    </font>
    <font>
      <sz val="12"/>
      <color theme="1"/>
      <name val="Arial"/>
      <family val="2"/>
    </font>
  </fonts>
  <fills count="9">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rgb="FF92D050"/>
        <bgColor indexed="64"/>
      </patternFill>
    </fill>
    <fill>
      <patternFill patternType="solid">
        <fgColor indexed="48"/>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1" tint="0.49998474074526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6" fillId="0" borderId="0"/>
  </cellStyleXfs>
  <cellXfs count="119">
    <xf numFmtId="0" fontId="0" fillId="0" borderId="0" xfId="0"/>
    <xf numFmtId="0" fontId="0" fillId="0" borderId="0" xfId="0" applyAlignment="1">
      <alignment horizontal="center"/>
    </xf>
    <xf numFmtId="0" fontId="4" fillId="2" borderId="1" xfId="0" applyFont="1" applyFill="1" applyBorder="1" applyAlignment="1">
      <alignment horizontal="left" vertical="top" wrapText="1"/>
    </xf>
    <xf numFmtId="0" fontId="5" fillId="0" borderId="0" xfId="0" applyFont="1" applyAlignment="1">
      <alignment horizontal="left" vertical="top" wrapText="1"/>
    </xf>
    <xf numFmtId="0" fontId="5" fillId="0" borderId="0" xfId="0" applyFont="1"/>
    <xf numFmtId="49" fontId="7" fillId="5" borderId="1" xfId="1" applyNumberFormat="1" applyFont="1" applyFill="1" applyBorder="1" applyAlignment="1" applyProtection="1">
      <alignment horizontal="left" vertical="center"/>
      <protection hidden="1"/>
    </xf>
    <xf numFmtId="49" fontId="7" fillId="5" borderId="1" xfId="1" applyNumberFormat="1" applyFont="1" applyFill="1" applyBorder="1" applyAlignment="1" applyProtection="1">
      <alignment horizontal="center" vertical="center"/>
      <protection hidden="1"/>
    </xf>
    <xf numFmtId="0" fontId="0" fillId="3" borderId="1" xfId="0" applyFill="1" applyBorder="1" applyAlignment="1" applyProtection="1">
      <alignment horizontal="center" vertical="center"/>
      <protection locked="0"/>
    </xf>
    <xf numFmtId="164" fontId="0" fillId="3" borderId="1" xfId="0" applyNumberFormat="1" applyFill="1" applyBorder="1" applyAlignment="1" applyProtection="1">
      <alignment horizontal="center"/>
      <protection locked="0"/>
    </xf>
    <xf numFmtId="165" fontId="0" fillId="3" borderId="1" xfId="0" applyNumberFormat="1" applyFont="1" applyFill="1" applyBorder="1" applyAlignment="1" applyProtection="1">
      <alignment horizontal="center" vertical="center"/>
      <protection locked="0"/>
    </xf>
    <xf numFmtId="165" fontId="0" fillId="3" borderId="1" xfId="0" applyNumberFormat="1" applyFill="1" applyBorder="1" applyAlignment="1" applyProtection="1">
      <alignment horizontal="center"/>
      <protection locked="0"/>
    </xf>
    <xf numFmtId="165" fontId="0" fillId="3" borderId="1" xfId="0" applyNumberFormat="1" applyFont="1" applyFill="1" applyBorder="1" applyAlignment="1" applyProtection="1">
      <alignment horizontal="center"/>
      <protection locked="0"/>
    </xf>
    <xf numFmtId="165" fontId="2" fillId="3" borderId="1" xfId="0" applyNumberFormat="1" applyFont="1" applyFill="1" applyBorder="1" applyAlignment="1" applyProtection="1">
      <alignment horizontal="center" vertical="center"/>
      <protection locked="0"/>
    </xf>
    <xf numFmtId="2" fontId="0" fillId="3" borderId="1" xfId="0" applyNumberFormat="1" applyFill="1" applyBorder="1" applyAlignment="1" applyProtection="1">
      <alignment horizontal="center"/>
      <protection locked="0"/>
    </xf>
    <xf numFmtId="49" fontId="9" fillId="5" borderId="1" xfId="1" applyNumberFormat="1" applyFont="1" applyFill="1" applyBorder="1" applyAlignment="1" applyProtection="1">
      <alignment horizontal="center" vertical="center"/>
      <protection hidden="1"/>
    </xf>
    <xf numFmtId="49" fontId="9" fillId="5" borderId="1" xfId="1" applyNumberFormat="1" applyFont="1" applyFill="1" applyBorder="1" applyAlignment="1" applyProtection="1">
      <alignment horizontal="left" vertical="center"/>
      <protection hidden="1"/>
    </xf>
    <xf numFmtId="49" fontId="9" fillId="5" borderId="1" xfId="1" applyNumberFormat="1" applyFont="1" applyFill="1" applyBorder="1" applyAlignment="1" applyProtection="1">
      <alignment horizontal="center" vertical="center" wrapText="1"/>
      <protection hidden="1"/>
    </xf>
    <xf numFmtId="2" fontId="0" fillId="3" borderId="1" xfId="0" applyNumberFormat="1" applyFont="1" applyFill="1" applyBorder="1" applyAlignment="1" applyProtection="1">
      <alignment horizontal="center"/>
      <protection locked="0"/>
    </xf>
    <xf numFmtId="0" fontId="10" fillId="0" borderId="0" xfId="0" applyFont="1" applyProtection="1">
      <protection hidden="1"/>
    </xf>
    <xf numFmtId="0" fontId="0" fillId="0" borderId="1" xfId="0" applyBorder="1" applyAlignment="1" applyProtection="1">
      <alignment horizontal="center"/>
      <protection locked="0"/>
    </xf>
    <xf numFmtId="0" fontId="0" fillId="0" borderId="1" xfId="0" applyBorder="1" applyAlignment="1" applyProtection="1">
      <alignment horizontal="center" vertical="center"/>
      <protection locked="0"/>
    </xf>
    <xf numFmtId="0" fontId="0" fillId="6" borderId="0" xfId="0" applyFill="1"/>
    <xf numFmtId="0" fontId="0" fillId="3" borderId="3" xfId="0" applyFill="1" applyBorder="1" applyAlignment="1" applyProtection="1">
      <alignment vertical="center"/>
      <protection locked="0"/>
    </xf>
    <xf numFmtId="0" fontId="5" fillId="0" borderId="8" xfId="0" applyFont="1" applyFill="1" applyBorder="1" applyAlignment="1">
      <alignment horizontal="left" vertical="top" wrapText="1"/>
    </xf>
    <xf numFmtId="0" fontId="8" fillId="0" borderId="8" xfId="0" applyFont="1" applyFill="1" applyBorder="1" applyAlignment="1">
      <alignment horizontal="left" vertical="top" wrapText="1"/>
    </xf>
    <xf numFmtId="0" fontId="5" fillId="0" borderId="9" xfId="0" applyFont="1" applyBorder="1" applyAlignment="1">
      <alignment horizontal="left" vertical="top" wrapText="1"/>
    </xf>
    <xf numFmtId="0" fontId="5" fillId="0" borderId="8" xfId="0" applyFont="1" applyBorder="1" applyAlignment="1">
      <alignment horizontal="left" vertical="top" wrapText="1"/>
    </xf>
    <xf numFmtId="166" fontId="0" fillId="3" borderId="1" xfId="0" applyNumberFormat="1" applyFill="1" applyBorder="1" applyAlignment="1" applyProtection="1">
      <alignment horizontal="center"/>
      <protection locked="0"/>
    </xf>
    <xf numFmtId="0" fontId="0" fillId="8" borderId="0" xfId="0" applyFill="1"/>
    <xf numFmtId="0" fontId="5" fillId="0" borderId="9" xfId="0" applyFont="1" applyFill="1" applyBorder="1" applyAlignment="1">
      <alignment horizontal="left" vertical="top" wrapText="1"/>
    </xf>
    <xf numFmtId="0" fontId="4" fillId="2" borderId="2" xfId="0" applyFont="1" applyFill="1" applyBorder="1" applyAlignment="1">
      <alignment horizontal="left" vertical="top" wrapText="1"/>
    </xf>
    <xf numFmtId="0" fontId="5" fillId="0" borderId="2" xfId="0" applyFont="1" applyFill="1" applyBorder="1" applyAlignment="1">
      <alignment horizontal="left" vertical="top" wrapText="1"/>
    </xf>
    <xf numFmtId="10" fontId="0" fillId="3" borderId="1" xfId="0" applyNumberFormat="1" applyFont="1" applyFill="1" applyBorder="1" applyAlignment="1" applyProtection="1">
      <alignment horizontal="right"/>
      <protection locked="0"/>
    </xf>
    <xf numFmtId="0" fontId="5" fillId="0" borderId="0" xfId="0" applyFont="1" applyBorder="1" applyAlignment="1">
      <alignment horizontal="left" vertical="top" wrapText="1"/>
    </xf>
    <xf numFmtId="0" fontId="5" fillId="0" borderId="2" xfId="0" applyFont="1" applyBorder="1" applyAlignment="1">
      <alignment horizontal="left" vertical="top" wrapText="1"/>
    </xf>
    <xf numFmtId="0" fontId="0" fillId="0" borderId="0" xfId="0"/>
    <xf numFmtId="0" fontId="5" fillId="0" borderId="0" xfId="0" applyFont="1" applyFill="1" applyBorder="1" applyAlignment="1">
      <alignment horizontal="left" vertical="top" wrapText="1"/>
    </xf>
    <xf numFmtId="0" fontId="0" fillId="0" borderId="0" xfId="0" applyProtection="1"/>
    <xf numFmtId="0" fontId="1" fillId="7" borderId="6" xfId="0" applyFont="1" applyFill="1" applyBorder="1" applyProtection="1"/>
    <xf numFmtId="0" fontId="1" fillId="7" borderId="1" xfId="0" applyFont="1" applyFill="1" applyBorder="1" applyAlignment="1" applyProtection="1">
      <alignment horizontal="center"/>
    </xf>
    <xf numFmtId="0" fontId="0" fillId="0" borderId="6" xfId="0" applyBorder="1" applyAlignment="1" applyProtection="1">
      <alignment vertical="center" wrapText="1"/>
    </xf>
    <xf numFmtId="0" fontId="11" fillId="7" borderId="6" xfId="0" applyFont="1" applyFill="1" applyBorder="1" applyProtection="1"/>
    <xf numFmtId="0" fontId="0" fillId="0" borderId="6" xfId="0" quotePrefix="1" applyBorder="1" applyAlignment="1" applyProtection="1">
      <alignment vertical="center" wrapText="1"/>
    </xf>
    <xf numFmtId="0" fontId="1" fillId="7" borderId="1" xfId="0" applyFont="1" applyFill="1" applyBorder="1" applyAlignment="1" applyProtection="1">
      <alignment horizontal="center" vertical="center"/>
    </xf>
    <xf numFmtId="0" fontId="0" fillId="0" borderId="1" xfId="0" applyBorder="1" applyAlignment="1" applyProtection="1">
      <alignment vertical="center" wrapText="1"/>
    </xf>
    <xf numFmtId="0" fontId="1" fillId="7" borderId="6" xfId="0" applyFont="1" applyFill="1" applyBorder="1" applyAlignment="1" applyProtection="1">
      <alignment horizontal="left"/>
    </xf>
    <xf numFmtId="0" fontId="0" fillId="0" borderId="1" xfId="0" applyFill="1" applyBorder="1" applyAlignment="1" applyProtection="1">
      <alignment wrapText="1"/>
    </xf>
    <xf numFmtId="0" fontId="0" fillId="0" borderId="1" xfId="0" applyFill="1" applyBorder="1" applyAlignment="1" applyProtection="1">
      <alignment horizontal="left" vertical="center" wrapText="1" indent="3"/>
    </xf>
    <xf numFmtId="0" fontId="0" fillId="0" borderId="1" xfId="0" applyFill="1" applyBorder="1" applyAlignment="1" applyProtection="1">
      <alignment vertical="top" wrapText="1"/>
    </xf>
    <xf numFmtId="0" fontId="1" fillId="0" borderId="1" xfId="0" applyFont="1" applyFill="1" applyBorder="1" applyProtection="1"/>
    <xf numFmtId="0" fontId="1" fillId="6" borderId="1" xfId="0" applyFont="1" applyFill="1" applyBorder="1" applyProtection="1"/>
    <xf numFmtId="165" fontId="1" fillId="4" borderId="1" xfId="0" applyNumberFormat="1" applyFont="1" applyFill="1" applyBorder="1" applyAlignment="1" applyProtection="1">
      <alignment horizontal="center" vertical="center"/>
    </xf>
    <xf numFmtId="0" fontId="1" fillId="0" borderId="1" xfId="0" applyFont="1" applyFill="1" applyBorder="1" applyAlignment="1" applyProtection="1">
      <alignment horizontal="left" indent="1"/>
    </xf>
    <xf numFmtId="0" fontId="0" fillId="0" borderId="1" xfId="0" applyFill="1" applyBorder="1" applyAlignment="1" applyProtection="1">
      <alignment horizontal="left" indent="2"/>
    </xf>
    <xf numFmtId="0" fontId="0" fillId="0" borderId="0" xfId="0" applyBorder="1" applyProtection="1"/>
    <xf numFmtId="0" fontId="0" fillId="0" borderId="0" xfId="0" applyBorder="1" applyAlignment="1" applyProtection="1">
      <alignment horizontal="center"/>
    </xf>
    <xf numFmtId="0" fontId="0" fillId="0" borderId="0" xfId="0" applyAlignment="1" applyProtection="1">
      <alignment horizontal="center" vertical="center"/>
    </xf>
    <xf numFmtId="0" fontId="1" fillId="6" borderId="1" xfId="0" applyFont="1" applyFill="1" applyBorder="1" applyAlignment="1" applyProtection="1">
      <alignment horizontal="left" indent="1"/>
    </xf>
    <xf numFmtId="0" fontId="0" fillId="6" borderId="1" xfId="0" applyFill="1" applyBorder="1" applyAlignment="1" applyProtection="1">
      <alignment horizontal="left" indent="2"/>
    </xf>
    <xf numFmtId="0" fontId="0" fillId="0" borderId="0" xfId="0" applyAlignment="1" applyProtection="1">
      <alignment horizontal="center"/>
    </xf>
    <xf numFmtId="165" fontId="1" fillId="4" borderId="1" xfId="0" applyNumberFormat="1" applyFont="1" applyFill="1" applyBorder="1" applyAlignment="1" applyProtection="1">
      <alignment horizontal="center" vertical="center"/>
      <protection locked="0"/>
    </xf>
    <xf numFmtId="0" fontId="0" fillId="3" borderId="1" xfId="0" applyFill="1" applyBorder="1" applyAlignment="1" applyProtection="1">
      <alignment horizontal="left" indent="2"/>
      <protection locked="0"/>
    </xf>
    <xf numFmtId="14" fontId="0" fillId="3" borderId="1" xfId="0" applyNumberFormat="1" applyFill="1" applyBorder="1" applyAlignment="1" applyProtection="1">
      <alignment horizontal="center"/>
      <protection locked="0"/>
    </xf>
    <xf numFmtId="0" fontId="0" fillId="3" borderId="1" xfId="0" applyFill="1" applyBorder="1" applyAlignment="1" applyProtection="1">
      <alignment horizontal="center"/>
      <protection locked="0"/>
    </xf>
    <xf numFmtId="0" fontId="0" fillId="0" borderId="1" xfId="0" applyFont="1" applyFill="1" applyBorder="1" applyAlignment="1" applyProtection="1">
      <alignment horizontal="left" indent="2"/>
    </xf>
    <xf numFmtId="0" fontId="0" fillId="0" borderId="1" xfId="0" applyFont="1" applyFill="1" applyBorder="1" applyAlignment="1" applyProtection="1">
      <alignment horizontal="left" indent="1"/>
    </xf>
    <xf numFmtId="10" fontId="1" fillId="4" borderId="1" xfId="0" applyNumberFormat="1" applyFont="1" applyFill="1" applyBorder="1" applyAlignment="1" applyProtection="1">
      <alignment horizontal="right"/>
    </xf>
    <xf numFmtId="0" fontId="3" fillId="0" borderId="0" xfId="0" applyFont="1" applyBorder="1" applyAlignment="1" applyProtection="1">
      <alignment horizontal="center"/>
    </xf>
    <xf numFmtId="165" fontId="1" fillId="4" borderId="1" xfId="0" applyNumberFormat="1" applyFont="1" applyFill="1" applyBorder="1" applyAlignment="1" applyProtection="1">
      <alignment horizontal="center"/>
    </xf>
    <xf numFmtId="0" fontId="0" fillId="6" borderId="1" xfId="0" applyFont="1" applyFill="1" applyBorder="1" applyAlignment="1" applyProtection="1">
      <alignment horizontal="center"/>
    </xf>
    <xf numFmtId="0" fontId="12" fillId="0" borderId="0" xfId="0" applyFont="1" applyProtection="1"/>
    <xf numFmtId="0" fontId="1" fillId="4" borderId="1" xfId="0" applyNumberFormat="1" applyFont="1" applyFill="1" applyBorder="1" applyAlignment="1" applyProtection="1">
      <alignment horizontal="center"/>
    </xf>
    <xf numFmtId="0" fontId="1" fillId="0" borderId="1" xfId="0" applyFont="1" applyFill="1" applyBorder="1" applyAlignment="1" applyProtection="1">
      <alignment horizontal="left"/>
    </xf>
    <xf numFmtId="0" fontId="0" fillId="0" borderId="1" xfId="0" applyFill="1" applyBorder="1" applyAlignment="1" applyProtection="1">
      <alignment horizontal="left" indent="1"/>
    </xf>
    <xf numFmtId="43" fontId="1" fillId="4" borderId="1" xfId="0" applyNumberFormat="1" applyFont="1" applyFill="1" applyBorder="1" applyAlignment="1" applyProtection="1">
      <alignment horizontal="center"/>
    </xf>
    <xf numFmtId="0" fontId="0" fillId="0" borderId="0" xfId="0" applyFill="1" applyBorder="1" applyAlignment="1" applyProtection="1">
      <alignment horizontal="left" indent="1"/>
    </xf>
    <xf numFmtId="0" fontId="1" fillId="0" borderId="1" xfId="0" applyFont="1" applyBorder="1" applyAlignment="1" applyProtection="1">
      <alignment horizontal="left" indent="1"/>
    </xf>
    <xf numFmtId="0" fontId="0" fillId="0" borderId="1" xfId="0" applyBorder="1" applyAlignment="1" applyProtection="1">
      <alignment horizontal="left" indent="2"/>
    </xf>
    <xf numFmtId="0" fontId="0" fillId="0" borderId="0" xfId="0" applyFill="1" applyProtection="1"/>
    <xf numFmtId="0" fontId="1" fillId="0" borderId="1" xfId="0" applyFont="1" applyBorder="1" applyProtection="1"/>
    <xf numFmtId="0" fontId="1" fillId="0" borderId="0" xfId="0" applyFont="1" applyFill="1" applyBorder="1" applyProtection="1"/>
    <xf numFmtId="0" fontId="1" fillId="0" borderId="0" xfId="0" applyFont="1" applyProtection="1"/>
    <xf numFmtId="0" fontId="0" fillId="0" borderId="1" xfId="0" applyBorder="1" applyProtection="1"/>
    <xf numFmtId="165" fontId="0" fillId="4" borderId="1" xfId="0" applyNumberFormat="1" applyFill="1" applyBorder="1" applyAlignment="1" applyProtection="1">
      <alignment horizontal="center"/>
    </xf>
    <xf numFmtId="0" fontId="0" fillId="0" borderId="1" xfId="0" applyFill="1" applyBorder="1" applyProtection="1"/>
    <xf numFmtId="0" fontId="0" fillId="0" borderId="1" xfId="0" applyFill="1" applyBorder="1" applyAlignment="1" applyProtection="1">
      <alignment vertical="center" wrapText="1"/>
    </xf>
    <xf numFmtId="166" fontId="1" fillId="4" borderId="1" xfId="0" applyNumberFormat="1" applyFont="1" applyFill="1" applyBorder="1" applyAlignment="1" applyProtection="1">
      <alignment horizontal="center"/>
    </xf>
    <xf numFmtId="0" fontId="1" fillId="0" borderId="3" xfId="0" applyFont="1" applyFill="1" applyBorder="1" applyProtection="1"/>
    <xf numFmtId="10" fontId="0" fillId="3" borderId="1" xfId="0" applyNumberFormat="1" applyFont="1"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5" xfId="0" applyFill="1" applyBorder="1" applyAlignment="1" applyProtection="1">
      <alignment horizontal="center"/>
      <protection locked="0"/>
    </xf>
    <xf numFmtId="1" fontId="0" fillId="3" borderId="1" xfId="0" applyNumberFormat="1" applyFill="1" applyBorder="1" applyAlignment="1" applyProtection="1">
      <alignment horizontal="center"/>
      <protection locked="0"/>
    </xf>
    <xf numFmtId="14" fontId="0" fillId="0" borderId="0" xfId="0" applyNumberFormat="1" applyFill="1" applyBorder="1" applyAlignment="1" applyProtection="1">
      <alignment horizontal="center"/>
    </xf>
    <xf numFmtId="0" fontId="0" fillId="0" borderId="0" xfId="0" applyFill="1" applyBorder="1" applyAlignment="1" applyProtection="1">
      <alignment horizontal="center"/>
    </xf>
    <xf numFmtId="49" fontId="7" fillId="5" borderId="3" xfId="1" applyNumberFormat="1" applyFont="1" applyFill="1" applyBorder="1" applyAlignment="1" applyProtection="1">
      <alignment horizontal="center" vertical="center"/>
      <protection hidden="1"/>
    </xf>
    <xf numFmtId="0" fontId="7" fillId="5" borderId="4" xfId="1" applyNumberFormat="1" applyFont="1" applyFill="1" applyBorder="1" applyAlignment="1" applyProtection="1">
      <alignment horizontal="center" vertical="center"/>
      <protection hidden="1"/>
    </xf>
    <xf numFmtId="0" fontId="7" fillId="5" borderId="5" xfId="1" applyNumberFormat="1" applyFont="1" applyFill="1" applyBorder="1" applyAlignment="1" applyProtection="1">
      <alignment horizontal="center" vertical="center"/>
      <protection hidden="1"/>
    </xf>
    <xf numFmtId="49" fontId="7" fillId="5" borderId="2" xfId="1" applyNumberFormat="1" applyFont="1" applyFill="1" applyBorder="1" applyAlignment="1" applyProtection="1">
      <alignment horizontal="center" vertical="center"/>
      <protection hidden="1"/>
    </xf>
    <xf numFmtId="49" fontId="7" fillId="5" borderId="9" xfId="1" applyNumberFormat="1" applyFont="1" applyFill="1" applyBorder="1" applyAlignment="1" applyProtection="1">
      <alignment horizontal="center" vertical="center"/>
      <protection hidden="1"/>
    </xf>
    <xf numFmtId="0" fontId="1" fillId="7" borderId="4" xfId="0" applyFont="1" applyFill="1" applyBorder="1" applyAlignment="1" applyProtection="1">
      <alignment horizontal="center"/>
    </xf>
    <xf numFmtId="0" fontId="1" fillId="7" borderId="5" xfId="0" applyFont="1" applyFill="1" applyBorder="1" applyAlignment="1" applyProtection="1">
      <alignment horizontal="center"/>
    </xf>
    <xf numFmtId="0" fontId="0" fillId="0" borderId="3" xfId="0"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0" fillId="0" borderId="5" xfId="0"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49" fontId="7" fillId="5" borderId="6" xfId="1" applyNumberFormat="1" applyFont="1" applyFill="1" applyBorder="1" applyAlignment="1" applyProtection="1">
      <alignment horizontal="center" vertical="center"/>
      <protection hidden="1"/>
    </xf>
    <xf numFmtId="49" fontId="7" fillId="5" borderId="7" xfId="1" applyNumberFormat="1" applyFont="1" applyFill="1" applyBorder="1" applyAlignment="1" applyProtection="1">
      <alignment horizontal="center" vertical="center"/>
      <protection hidden="1"/>
    </xf>
    <xf numFmtId="0" fontId="1" fillId="7" borderId="3" xfId="0" applyFont="1" applyFill="1" applyBorder="1" applyAlignment="1" applyProtection="1">
      <alignment horizontal="center"/>
    </xf>
    <xf numFmtId="14" fontId="0" fillId="3" borderId="3" xfId="0" applyNumberFormat="1" applyFill="1" applyBorder="1" applyAlignment="1" applyProtection="1">
      <alignment horizontal="center"/>
      <protection locked="0"/>
    </xf>
    <xf numFmtId="14" fontId="0" fillId="3" borderId="4" xfId="0" applyNumberFormat="1" applyFill="1" applyBorder="1" applyAlignment="1" applyProtection="1">
      <alignment horizontal="center"/>
      <protection locked="0"/>
    </xf>
    <xf numFmtId="14" fontId="0" fillId="3" borderId="5" xfId="0" applyNumberFormat="1" applyFill="1" applyBorder="1" applyAlignment="1" applyProtection="1">
      <alignment horizontal="center"/>
      <protection locked="0"/>
    </xf>
    <xf numFmtId="1" fontId="0" fillId="3" borderId="3" xfId="0" applyNumberFormat="1" applyFill="1" applyBorder="1" applyAlignment="1" applyProtection="1">
      <alignment horizontal="center"/>
      <protection locked="0"/>
    </xf>
    <xf numFmtId="1" fontId="0" fillId="3" borderId="4" xfId="0" applyNumberFormat="1" applyFill="1" applyBorder="1" applyAlignment="1" applyProtection="1">
      <alignment horizontal="center"/>
      <protection locked="0"/>
    </xf>
    <xf numFmtId="1" fontId="0" fillId="3" borderId="5" xfId="0" applyNumberFormat="1" applyFill="1" applyBorder="1" applyAlignment="1" applyProtection="1">
      <alignment horizontal="center"/>
      <protection locked="0"/>
    </xf>
    <xf numFmtId="0" fontId="1" fillId="7" borderId="1" xfId="0" applyFont="1" applyFill="1" applyBorder="1" applyAlignment="1" applyProtection="1">
      <alignment horizontal="center"/>
    </xf>
    <xf numFmtId="0" fontId="0" fillId="8" borderId="0" xfId="0" applyFill="1" applyAlignment="1">
      <alignment horizontal="center"/>
    </xf>
  </cellXfs>
  <cellStyles count="2">
    <cellStyle name="Normale" xfId="0" builtinId="0"/>
    <cellStyle name="Normale_Check list ICAAP"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FFFF00"/>
    <pageSetUpPr fitToPage="1"/>
  </sheetPr>
  <dimension ref="B1:B60"/>
  <sheetViews>
    <sheetView showGridLines="0" tabSelected="1" workbookViewId="0">
      <selection activeCell="B5" sqref="B5"/>
    </sheetView>
  </sheetViews>
  <sheetFormatPr defaultColWidth="9.140625" defaultRowHeight="15" x14ac:dyDescent="0.25"/>
  <cols>
    <col min="1" max="1" width="3.28515625" style="35" customWidth="1"/>
    <col min="2" max="2" width="140.5703125" style="35" customWidth="1"/>
    <col min="3" max="16384" width="9.140625" style="35"/>
  </cols>
  <sheetData>
    <row r="1" spans="2:2" x14ac:dyDescent="0.25">
      <c r="B1" s="1" t="s">
        <v>424</v>
      </c>
    </row>
    <row r="2" spans="2:2" x14ac:dyDescent="0.25">
      <c r="B2" s="2" t="s">
        <v>69</v>
      </c>
    </row>
    <row r="3" spans="2:2" ht="57" customHeight="1" x14ac:dyDescent="0.25">
      <c r="B3" s="23" t="s">
        <v>115</v>
      </c>
    </row>
    <row r="4" spans="2:2" x14ac:dyDescent="0.25">
      <c r="B4" s="24" t="s">
        <v>127</v>
      </c>
    </row>
    <row r="5" spans="2:2" ht="36" x14ac:dyDescent="0.25">
      <c r="B5" s="23" t="s">
        <v>99</v>
      </c>
    </row>
    <row r="6" spans="2:2" s="4" customFormat="1" ht="36" x14ac:dyDescent="0.2">
      <c r="B6" s="25" t="s">
        <v>130</v>
      </c>
    </row>
    <row r="7" spans="2:2" x14ac:dyDescent="0.25">
      <c r="B7" s="3"/>
    </row>
    <row r="8" spans="2:2" x14ac:dyDescent="0.25">
      <c r="B8" s="2" t="s">
        <v>71</v>
      </c>
    </row>
    <row r="9" spans="2:2" ht="24" x14ac:dyDescent="0.25">
      <c r="B9" s="26" t="s">
        <v>391</v>
      </c>
    </row>
    <row r="10" spans="2:2" ht="36" x14ac:dyDescent="0.25">
      <c r="B10" s="26" t="s">
        <v>100</v>
      </c>
    </row>
    <row r="11" spans="2:2" ht="60" x14ac:dyDescent="0.25">
      <c r="B11" s="26" t="s">
        <v>101</v>
      </c>
    </row>
    <row r="12" spans="2:2" ht="24" x14ac:dyDescent="0.25">
      <c r="B12" s="26" t="s">
        <v>77</v>
      </c>
    </row>
    <row r="13" spans="2:2" ht="72" x14ac:dyDescent="0.25">
      <c r="B13" s="23" t="s">
        <v>274</v>
      </c>
    </row>
    <row r="14" spans="2:2" s="4" customFormat="1" ht="60" x14ac:dyDescent="0.2">
      <c r="B14" s="23" t="s">
        <v>392</v>
      </c>
    </row>
    <row r="15" spans="2:2" s="4" customFormat="1" ht="24" x14ac:dyDescent="0.2">
      <c r="B15" s="29" t="s">
        <v>393</v>
      </c>
    </row>
    <row r="16" spans="2:2" s="4" customFormat="1" ht="12" x14ac:dyDescent="0.2">
      <c r="B16" s="3" t="s">
        <v>70</v>
      </c>
    </row>
    <row r="17" spans="2:2" x14ac:dyDescent="0.25">
      <c r="B17" s="2" t="s">
        <v>72</v>
      </c>
    </row>
    <row r="18" spans="2:2" ht="36" x14ac:dyDescent="0.25">
      <c r="B18" s="23" t="s">
        <v>102</v>
      </c>
    </row>
    <row r="19" spans="2:2" s="4" customFormat="1" ht="12" x14ac:dyDescent="0.2">
      <c r="B19" s="23" t="s">
        <v>249</v>
      </c>
    </row>
    <row r="20" spans="2:2" s="4" customFormat="1" ht="72" x14ac:dyDescent="0.2">
      <c r="B20" s="23" t="s">
        <v>103</v>
      </c>
    </row>
    <row r="21" spans="2:2" ht="60" x14ac:dyDescent="0.25">
      <c r="B21" s="23" t="s">
        <v>394</v>
      </c>
    </row>
    <row r="22" spans="2:2" ht="36" x14ac:dyDescent="0.25">
      <c r="B22" s="26" t="s">
        <v>104</v>
      </c>
    </row>
    <row r="23" spans="2:2" s="4" customFormat="1" ht="24" x14ac:dyDescent="0.2">
      <c r="B23" s="25" t="s">
        <v>105</v>
      </c>
    </row>
    <row r="24" spans="2:2" s="4" customFormat="1" ht="12" x14ac:dyDescent="0.2">
      <c r="B24" s="3" t="s">
        <v>70</v>
      </c>
    </row>
    <row r="25" spans="2:2" x14ac:dyDescent="0.25">
      <c r="B25" s="2" t="s">
        <v>73</v>
      </c>
    </row>
    <row r="26" spans="2:2" ht="24" x14ac:dyDescent="0.25">
      <c r="B26" s="26" t="s">
        <v>106</v>
      </c>
    </row>
    <row r="27" spans="2:2" s="4" customFormat="1" ht="24" x14ac:dyDescent="0.2">
      <c r="B27" s="26" t="s">
        <v>107</v>
      </c>
    </row>
    <row r="28" spans="2:2" s="4" customFormat="1" ht="63.6" customHeight="1" x14ac:dyDescent="0.2">
      <c r="B28" s="23" t="s">
        <v>108</v>
      </c>
    </row>
    <row r="29" spans="2:2" ht="29.1" customHeight="1" x14ac:dyDescent="0.25">
      <c r="B29" s="23" t="s">
        <v>113</v>
      </c>
    </row>
    <row r="30" spans="2:2" ht="101.1" customHeight="1" x14ac:dyDescent="0.25">
      <c r="B30" s="23" t="s">
        <v>395</v>
      </c>
    </row>
    <row r="31" spans="2:2" ht="84" x14ac:dyDescent="0.25">
      <c r="B31" s="29" t="s">
        <v>114</v>
      </c>
    </row>
    <row r="32" spans="2:2" x14ac:dyDescent="0.25">
      <c r="B32" s="3" t="s">
        <v>70</v>
      </c>
    </row>
    <row r="33" spans="2:2" x14ac:dyDescent="0.25">
      <c r="B33" s="2" t="s">
        <v>74</v>
      </c>
    </row>
    <row r="34" spans="2:2" ht="36" x14ac:dyDescent="0.25">
      <c r="B34" s="23" t="s">
        <v>109</v>
      </c>
    </row>
    <row r="35" spans="2:2" ht="108" x14ac:dyDescent="0.25">
      <c r="B35" s="23" t="s">
        <v>244</v>
      </c>
    </row>
    <row r="36" spans="2:2" x14ac:dyDescent="0.25">
      <c r="B36" s="25" t="s">
        <v>110</v>
      </c>
    </row>
    <row r="37" spans="2:2" x14ac:dyDescent="0.25">
      <c r="B37" s="33"/>
    </row>
    <row r="38" spans="2:2" x14ac:dyDescent="0.25">
      <c r="B38" s="2" t="s">
        <v>333</v>
      </c>
    </row>
    <row r="39" spans="2:2" ht="36" x14ac:dyDescent="0.25">
      <c r="B39" s="34" t="s">
        <v>400</v>
      </c>
    </row>
    <row r="40" spans="2:2" x14ac:dyDescent="0.25">
      <c r="B40" s="26" t="s">
        <v>334</v>
      </c>
    </row>
    <row r="41" spans="2:2" ht="84" x14ac:dyDescent="0.25">
      <c r="B41" s="25" t="s">
        <v>342</v>
      </c>
    </row>
    <row r="42" spans="2:2" x14ac:dyDescent="0.25">
      <c r="B42" s="3" t="s">
        <v>70</v>
      </c>
    </row>
    <row r="43" spans="2:2" x14ac:dyDescent="0.25">
      <c r="B43" s="2" t="s">
        <v>75</v>
      </c>
    </row>
    <row r="44" spans="2:2" ht="29.65" customHeight="1" x14ac:dyDescent="0.25">
      <c r="B44" s="23" t="s">
        <v>136</v>
      </c>
    </row>
    <row r="45" spans="2:2" ht="39" customHeight="1" x14ac:dyDescent="0.25">
      <c r="B45" s="23" t="s">
        <v>134</v>
      </c>
    </row>
    <row r="46" spans="2:2" ht="96" x14ac:dyDescent="0.25">
      <c r="B46" s="23" t="s">
        <v>399</v>
      </c>
    </row>
    <row r="47" spans="2:2" ht="48" x14ac:dyDescent="0.25">
      <c r="B47" s="23" t="s">
        <v>243</v>
      </c>
    </row>
    <row r="48" spans="2:2" ht="36" x14ac:dyDescent="0.25">
      <c r="B48" s="29" t="s">
        <v>316</v>
      </c>
    </row>
    <row r="50" spans="2:2" x14ac:dyDescent="0.25">
      <c r="B50" s="2" t="s">
        <v>245</v>
      </c>
    </row>
    <row r="51" spans="2:2" ht="24" x14ac:dyDescent="0.25">
      <c r="B51" s="23" t="s">
        <v>247</v>
      </c>
    </row>
    <row r="52" spans="2:2" ht="36" x14ac:dyDescent="0.25">
      <c r="B52" s="29" t="s">
        <v>248</v>
      </c>
    </row>
    <row r="53" spans="2:2" x14ac:dyDescent="0.25">
      <c r="B53" s="36"/>
    </row>
    <row r="54" spans="2:2" x14ac:dyDescent="0.25">
      <c r="B54" s="30" t="s">
        <v>396</v>
      </c>
    </row>
    <row r="55" spans="2:2" x14ac:dyDescent="0.25">
      <c r="B55" s="31" t="s">
        <v>397</v>
      </c>
    </row>
    <row r="56" spans="2:2" ht="41.1" customHeight="1" x14ac:dyDescent="0.25">
      <c r="B56" s="29" t="s">
        <v>401</v>
      </c>
    </row>
    <row r="58" spans="2:2" x14ac:dyDescent="0.25">
      <c r="B58" s="30" t="s">
        <v>263</v>
      </c>
    </row>
    <row r="59" spans="2:2" ht="36" x14ac:dyDescent="0.25">
      <c r="B59" s="31" t="s">
        <v>398</v>
      </c>
    </row>
    <row r="60" spans="2:2" ht="96" x14ac:dyDescent="0.25">
      <c r="B60" s="29" t="s">
        <v>309</v>
      </c>
    </row>
  </sheetData>
  <sheetProtection algorithmName="SHA-512" hashValue="9b7vrdFOPnqaXojmpTC2AAR/lA4Zg6U0GNT3QR6Uv5SjGJJ4MIT+CtutDw80so0r5rHS5blGAYr3tmLKUuJyNQ==" saltValue="1sBQTqReftRIVJk9arFwWg==" spinCount="100000" sheet="1" objects="1" scenarios="1"/>
  <pageMargins left="0.70866141732283472" right="0.70866141732283472" top="0.74803149606299213" bottom="0.74803149606299213" header="0.31496062992125984" footer="0.31496062992125984"/>
  <pageSetup paperSize="9" scale="5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58"/>
  <sheetViews>
    <sheetView showGridLines="0" zoomScale="50" zoomScaleNormal="50" workbookViewId="0">
      <selection activeCell="A3" sqref="A3"/>
    </sheetView>
  </sheetViews>
  <sheetFormatPr defaultColWidth="9.140625" defaultRowHeight="15" x14ac:dyDescent="0.25"/>
  <cols>
    <col min="1" max="1" width="72.42578125" style="37" customWidth="1"/>
    <col min="2" max="6" width="13.28515625" style="37" customWidth="1"/>
    <col min="7" max="7" width="32.7109375" style="37" customWidth="1"/>
    <col min="8" max="16384" width="9.140625" style="37"/>
  </cols>
  <sheetData>
    <row r="1" spans="1:7" ht="15.75" x14ac:dyDescent="0.25">
      <c r="A1" s="108" t="s">
        <v>143</v>
      </c>
      <c r="B1" s="109"/>
      <c r="C1" s="109"/>
      <c r="D1" s="109"/>
      <c r="E1" s="109"/>
      <c r="F1" s="109"/>
      <c r="G1" s="109"/>
    </row>
    <row r="2" spans="1:7" x14ac:dyDescent="0.25">
      <c r="A2" s="38" t="s">
        <v>144</v>
      </c>
      <c r="B2" s="110" t="s">
        <v>145</v>
      </c>
      <c r="C2" s="100"/>
      <c r="D2" s="100"/>
      <c r="E2" s="100"/>
      <c r="F2" s="101"/>
      <c r="G2" s="39" t="s">
        <v>76</v>
      </c>
    </row>
    <row r="3" spans="1:7" ht="30" x14ac:dyDescent="0.25">
      <c r="A3" s="40" t="s">
        <v>146</v>
      </c>
      <c r="B3" s="111" t="s">
        <v>147</v>
      </c>
      <c r="C3" s="112"/>
      <c r="D3" s="112"/>
      <c r="E3" s="112"/>
      <c r="F3" s="113"/>
      <c r="G3" s="19" t="s">
        <v>79</v>
      </c>
    </row>
    <row r="4" spans="1:7" ht="30" x14ac:dyDescent="0.25">
      <c r="A4" s="40" t="s">
        <v>148</v>
      </c>
      <c r="B4" s="114"/>
      <c r="C4" s="115"/>
      <c r="D4" s="115"/>
      <c r="E4" s="115"/>
      <c r="F4" s="116"/>
      <c r="G4" s="20" t="s">
        <v>79</v>
      </c>
    </row>
    <row r="5" spans="1:7" x14ac:dyDescent="0.25">
      <c r="A5" s="41" t="s">
        <v>357</v>
      </c>
      <c r="B5" s="39" t="s">
        <v>145</v>
      </c>
      <c r="C5" s="100" t="s">
        <v>76</v>
      </c>
      <c r="D5" s="100"/>
      <c r="E5" s="100"/>
      <c r="F5" s="100"/>
      <c r="G5" s="101"/>
    </row>
    <row r="6" spans="1:7" ht="45" x14ac:dyDescent="0.25">
      <c r="A6" s="42" t="s">
        <v>358</v>
      </c>
      <c r="B6" s="22"/>
      <c r="C6" s="102" t="s">
        <v>79</v>
      </c>
      <c r="D6" s="103"/>
      <c r="E6" s="103"/>
      <c r="F6" s="103"/>
      <c r="G6" s="104"/>
    </row>
    <row r="7" spans="1:7" ht="45" x14ac:dyDescent="0.25">
      <c r="A7" s="42" t="s">
        <v>359</v>
      </c>
      <c r="B7" s="22"/>
      <c r="C7" s="102" t="s">
        <v>79</v>
      </c>
      <c r="D7" s="103"/>
      <c r="E7" s="103"/>
      <c r="F7" s="103"/>
      <c r="G7" s="104"/>
    </row>
    <row r="8" spans="1:7" ht="45" x14ac:dyDescent="0.25">
      <c r="A8" s="42" t="s">
        <v>360</v>
      </c>
      <c r="B8" s="22"/>
      <c r="C8" s="102" t="s">
        <v>79</v>
      </c>
      <c r="D8" s="103"/>
      <c r="E8" s="103"/>
      <c r="F8" s="103"/>
      <c r="G8" s="104"/>
    </row>
    <row r="9" spans="1:7" ht="45" x14ac:dyDescent="0.25">
      <c r="A9" s="42" t="s">
        <v>361</v>
      </c>
      <c r="B9" s="22"/>
      <c r="C9" s="102" t="s">
        <v>79</v>
      </c>
      <c r="D9" s="103"/>
      <c r="E9" s="103"/>
      <c r="F9" s="103"/>
      <c r="G9" s="104"/>
    </row>
    <row r="10" spans="1:7" ht="45" x14ac:dyDescent="0.25">
      <c r="A10" s="42" t="s">
        <v>362</v>
      </c>
      <c r="B10" s="22"/>
      <c r="C10" s="102" t="s">
        <v>79</v>
      </c>
      <c r="D10" s="103"/>
      <c r="E10" s="103"/>
      <c r="F10" s="103"/>
      <c r="G10" s="104"/>
    </row>
    <row r="11" spans="1:7" ht="45" x14ac:dyDescent="0.25">
      <c r="A11" s="42" t="s">
        <v>363</v>
      </c>
      <c r="B11" s="22"/>
      <c r="C11" s="102" t="s">
        <v>79</v>
      </c>
      <c r="D11" s="103"/>
      <c r="E11" s="103"/>
      <c r="F11" s="103"/>
      <c r="G11" s="104"/>
    </row>
    <row r="12" spans="1:7" ht="45" x14ac:dyDescent="0.25">
      <c r="A12" s="42" t="s">
        <v>364</v>
      </c>
      <c r="B12" s="22"/>
      <c r="C12" s="102" t="s">
        <v>79</v>
      </c>
      <c r="D12" s="103"/>
      <c r="E12" s="103"/>
      <c r="F12" s="103"/>
      <c r="G12" s="104"/>
    </row>
    <row r="13" spans="1:7" ht="45" x14ac:dyDescent="0.25">
      <c r="A13" s="42" t="s">
        <v>365</v>
      </c>
      <c r="B13" s="22"/>
      <c r="C13" s="102" t="s">
        <v>79</v>
      </c>
      <c r="D13" s="103"/>
      <c r="E13" s="103"/>
      <c r="F13" s="103"/>
      <c r="G13" s="104"/>
    </row>
    <row r="14" spans="1:7" ht="45" x14ac:dyDescent="0.25">
      <c r="A14" s="42" t="s">
        <v>366</v>
      </c>
      <c r="B14" s="22"/>
      <c r="C14" s="102" t="s">
        <v>79</v>
      </c>
      <c r="D14" s="103"/>
      <c r="E14" s="103"/>
      <c r="F14" s="103"/>
      <c r="G14" s="104"/>
    </row>
    <row r="15" spans="1:7" ht="45" x14ac:dyDescent="0.25">
      <c r="A15" s="42" t="s">
        <v>367</v>
      </c>
      <c r="B15" s="22"/>
      <c r="C15" s="102" t="s">
        <v>79</v>
      </c>
      <c r="D15" s="103"/>
      <c r="E15" s="103"/>
      <c r="F15" s="103"/>
      <c r="G15" s="104"/>
    </row>
    <row r="16" spans="1:7" ht="30" x14ac:dyDescent="0.25">
      <c r="A16" s="40" t="s">
        <v>159</v>
      </c>
      <c r="B16" s="22"/>
      <c r="C16" s="102" t="s">
        <v>79</v>
      </c>
      <c r="D16" s="103"/>
      <c r="E16" s="103"/>
      <c r="F16" s="103"/>
      <c r="G16" s="104"/>
    </row>
    <row r="17" spans="1:7" x14ac:dyDescent="0.25">
      <c r="A17" s="38" t="s">
        <v>149</v>
      </c>
      <c r="B17" s="117" t="s">
        <v>150</v>
      </c>
      <c r="C17" s="117"/>
      <c r="D17" s="117"/>
      <c r="E17" s="117" t="s">
        <v>154</v>
      </c>
      <c r="F17" s="117"/>
      <c r="G17" s="43" t="s">
        <v>76</v>
      </c>
    </row>
    <row r="18" spans="1:7" x14ac:dyDescent="0.25">
      <c r="A18" s="44" t="s">
        <v>151</v>
      </c>
      <c r="B18" s="89"/>
      <c r="C18" s="90"/>
      <c r="D18" s="91"/>
      <c r="E18" s="90"/>
      <c r="F18" s="91"/>
      <c r="G18" s="19" t="s">
        <v>79</v>
      </c>
    </row>
    <row r="19" spans="1:7" x14ac:dyDescent="0.25">
      <c r="A19" s="44" t="s">
        <v>152</v>
      </c>
      <c r="B19" s="89"/>
      <c r="C19" s="90"/>
      <c r="D19" s="91"/>
      <c r="E19" s="90"/>
      <c r="F19" s="91"/>
      <c r="G19" s="19" t="s">
        <v>79</v>
      </c>
    </row>
    <row r="20" spans="1:7" x14ac:dyDescent="0.25">
      <c r="A20" s="44" t="s">
        <v>153</v>
      </c>
      <c r="B20" s="89"/>
      <c r="C20" s="90"/>
      <c r="D20" s="91"/>
      <c r="E20" s="90"/>
      <c r="F20" s="91"/>
      <c r="G20" s="19" t="s">
        <v>79</v>
      </c>
    </row>
    <row r="21" spans="1:7" x14ac:dyDescent="0.25">
      <c r="A21" s="45" t="s">
        <v>155</v>
      </c>
      <c r="B21" s="117" t="s">
        <v>150</v>
      </c>
      <c r="C21" s="117"/>
      <c r="D21" s="117"/>
      <c r="E21" s="117" t="s">
        <v>154</v>
      </c>
      <c r="F21" s="117"/>
      <c r="G21" s="39" t="s">
        <v>76</v>
      </c>
    </row>
    <row r="22" spans="1:7" x14ac:dyDescent="0.25">
      <c r="A22" s="44" t="s">
        <v>151</v>
      </c>
      <c r="B22" s="89"/>
      <c r="C22" s="90"/>
      <c r="D22" s="90"/>
      <c r="E22" s="89"/>
      <c r="F22" s="90"/>
      <c r="G22" s="19" t="s">
        <v>79</v>
      </c>
    </row>
    <row r="23" spans="1:7" x14ac:dyDescent="0.25">
      <c r="A23" s="44" t="s">
        <v>152</v>
      </c>
      <c r="B23" s="89"/>
      <c r="C23" s="90"/>
      <c r="D23" s="90"/>
      <c r="E23" s="89"/>
      <c r="F23" s="90"/>
      <c r="G23" s="19" t="s">
        <v>79</v>
      </c>
    </row>
    <row r="24" spans="1:7" x14ac:dyDescent="0.25">
      <c r="A24" s="44" t="s">
        <v>153</v>
      </c>
      <c r="B24" s="89"/>
      <c r="C24" s="90"/>
      <c r="D24" s="90"/>
      <c r="E24" s="89"/>
      <c r="F24" s="90"/>
      <c r="G24" s="19" t="s">
        <v>79</v>
      </c>
    </row>
    <row r="25" spans="1:7" x14ac:dyDescent="0.25">
      <c r="A25" s="38" t="s">
        <v>157</v>
      </c>
      <c r="B25" s="110" t="s">
        <v>150</v>
      </c>
      <c r="C25" s="100"/>
      <c r="D25" s="100"/>
      <c r="E25" s="100"/>
      <c r="F25" s="101"/>
      <c r="G25" s="39" t="s">
        <v>76</v>
      </c>
    </row>
    <row r="26" spans="1:7" x14ac:dyDescent="0.25">
      <c r="A26" s="44" t="s">
        <v>151</v>
      </c>
      <c r="B26" s="89"/>
      <c r="C26" s="90"/>
      <c r="D26" s="90"/>
      <c r="E26" s="90"/>
      <c r="F26" s="91"/>
      <c r="G26" s="19" t="s">
        <v>79</v>
      </c>
    </row>
    <row r="27" spans="1:7" x14ac:dyDescent="0.25">
      <c r="A27" s="38" t="s">
        <v>158</v>
      </c>
      <c r="B27" s="110" t="s">
        <v>150</v>
      </c>
      <c r="C27" s="100"/>
      <c r="D27" s="100"/>
      <c r="E27" s="100"/>
      <c r="F27" s="101"/>
      <c r="G27" s="39" t="s">
        <v>76</v>
      </c>
    </row>
    <row r="28" spans="1:7" x14ac:dyDescent="0.25">
      <c r="A28" s="44" t="s">
        <v>151</v>
      </c>
      <c r="B28" s="89"/>
      <c r="C28" s="90"/>
      <c r="D28" s="90"/>
      <c r="E28" s="90"/>
      <c r="F28" s="91"/>
      <c r="G28" s="19" t="s">
        <v>79</v>
      </c>
    </row>
    <row r="29" spans="1:7" x14ac:dyDescent="0.25">
      <c r="A29" s="44" t="s">
        <v>152</v>
      </c>
      <c r="B29" s="89"/>
      <c r="C29" s="90"/>
      <c r="D29" s="90"/>
      <c r="E29" s="90"/>
      <c r="F29" s="91"/>
      <c r="G29" s="19" t="s">
        <v>79</v>
      </c>
    </row>
    <row r="30" spans="1:7" x14ac:dyDescent="0.25">
      <c r="A30" s="45" t="s">
        <v>156</v>
      </c>
      <c r="B30" s="110" t="s">
        <v>150</v>
      </c>
      <c r="C30" s="100"/>
      <c r="D30" s="100"/>
      <c r="E30" s="100"/>
      <c r="F30" s="101"/>
      <c r="G30" s="39" t="s">
        <v>76</v>
      </c>
    </row>
    <row r="31" spans="1:7" x14ac:dyDescent="0.25">
      <c r="A31" s="44" t="s">
        <v>151</v>
      </c>
      <c r="B31" s="89"/>
      <c r="C31" s="90"/>
      <c r="D31" s="90"/>
      <c r="E31" s="90"/>
      <c r="F31" s="91"/>
      <c r="G31" s="19" t="s">
        <v>79</v>
      </c>
    </row>
    <row r="32" spans="1:7" x14ac:dyDescent="0.25">
      <c r="A32" s="45" t="s">
        <v>201</v>
      </c>
      <c r="B32" s="110" t="s">
        <v>150</v>
      </c>
      <c r="C32" s="100"/>
      <c r="D32" s="100"/>
      <c r="E32" s="100"/>
      <c r="F32" s="101"/>
      <c r="G32" s="39" t="s">
        <v>76</v>
      </c>
    </row>
    <row r="33" spans="1:7" x14ac:dyDescent="0.25">
      <c r="A33" s="44" t="s">
        <v>151</v>
      </c>
      <c r="B33" s="89"/>
      <c r="C33" s="90"/>
      <c r="D33" s="90"/>
      <c r="E33" s="90"/>
      <c r="F33" s="91"/>
      <c r="G33" s="19" t="s">
        <v>79</v>
      </c>
    </row>
    <row r="34" spans="1:7" x14ac:dyDescent="0.25">
      <c r="A34" s="38" t="s">
        <v>212</v>
      </c>
      <c r="B34" s="39" t="s">
        <v>145</v>
      </c>
      <c r="C34" s="100" t="s">
        <v>76</v>
      </c>
      <c r="D34" s="100"/>
      <c r="E34" s="100"/>
      <c r="F34" s="100"/>
      <c r="G34" s="101"/>
    </row>
    <row r="35" spans="1:7" x14ac:dyDescent="0.25">
      <c r="A35" s="40" t="s">
        <v>368</v>
      </c>
      <c r="B35" s="22"/>
      <c r="C35" s="102" t="s">
        <v>79</v>
      </c>
      <c r="D35" s="103"/>
      <c r="E35" s="103"/>
      <c r="F35" s="103"/>
      <c r="G35" s="104"/>
    </row>
    <row r="36" spans="1:7" x14ac:dyDescent="0.25">
      <c r="A36" s="40" t="s">
        <v>262</v>
      </c>
      <c r="B36" s="22"/>
      <c r="C36" s="102" t="s">
        <v>79</v>
      </c>
      <c r="D36" s="103"/>
      <c r="E36" s="103"/>
      <c r="F36" s="103"/>
      <c r="G36" s="104"/>
    </row>
    <row r="37" spans="1:7" ht="30" x14ac:dyDescent="0.25">
      <c r="A37" s="40" t="s">
        <v>313</v>
      </c>
      <c r="B37" s="22"/>
      <c r="C37" s="102" t="s">
        <v>79</v>
      </c>
      <c r="D37" s="103"/>
      <c r="E37" s="103"/>
      <c r="F37" s="103"/>
      <c r="G37" s="104"/>
    </row>
    <row r="38" spans="1:7" x14ac:dyDescent="0.25">
      <c r="A38" s="40" t="s">
        <v>329</v>
      </c>
      <c r="B38" s="22"/>
      <c r="C38" s="102" t="s">
        <v>79</v>
      </c>
      <c r="D38" s="103"/>
      <c r="E38" s="103"/>
      <c r="F38" s="103"/>
      <c r="G38" s="104"/>
    </row>
    <row r="39" spans="1:7" ht="60" x14ac:dyDescent="0.25">
      <c r="A39" s="40" t="s">
        <v>369</v>
      </c>
      <c r="B39" s="102" t="s">
        <v>79</v>
      </c>
      <c r="C39" s="103"/>
      <c r="D39" s="103"/>
      <c r="E39" s="103"/>
      <c r="F39" s="103"/>
      <c r="G39" s="104"/>
    </row>
    <row r="40" spans="1:7" ht="30" x14ac:dyDescent="0.25">
      <c r="A40" s="40" t="s">
        <v>314</v>
      </c>
      <c r="B40" s="22"/>
      <c r="C40" s="102" t="s">
        <v>79</v>
      </c>
      <c r="D40" s="103"/>
      <c r="E40" s="103"/>
      <c r="F40" s="103"/>
      <c r="G40" s="104"/>
    </row>
    <row r="41" spans="1:7" ht="30" x14ac:dyDescent="0.25">
      <c r="A41" s="40" t="s">
        <v>315</v>
      </c>
      <c r="B41" s="22"/>
      <c r="C41" s="102" t="s">
        <v>79</v>
      </c>
      <c r="D41" s="103"/>
      <c r="E41" s="103"/>
      <c r="F41" s="103"/>
      <c r="G41" s="104"/>
    </row>
    <row r="42" spans="1:7" x14ac:dyDescent="0.25">
      <c r="A42" s="38" t="s">
        <v>370</v>
      </c>
      <c r="B42" s="39" t="s">
        <v>145</v>
      </c>
      <c r="C42" s="100" t="s">
        <v>76</v>
      </c>
      <c r="D42" s="100"/>
      <c r="E42" s="100"/>
      <c r="F42" s="100"/>
      <c r="G42" s="101"/>
    </row>
    <row r="43" spans="1:7" ht="30" x14ac:dyDescent="0.25">
      <c r="A43" s="46" t="s">
        <v>422</v>
      </c>
      <c r="B43" s="22"/>
      <c r="C43" s="102" t="s">
        <v>79</v>
      </c>
      <c r="D43" s="103"/>
      <c r="E43" s="103"/>
      <c r="F43" s="103"/>
      <c r="G43" s="104"/>
    </row>
    <row r="44" spans="1:7" ht="30" x14ac:dyDescent="0.25">
      <c r="A44" s="46" t="s">
        <v>414</v>
      </c>
      <c r="B44" s="22"/>
      <c r="C44" s="102" t="s">
        <v>79</v>
      </c>
      <c r="D44" s="103"/>
      <c r="E44" s="103"/>
      <c r="F44" s="103"/>
      <c r="G44" s="104"/>
    </row>
    <row r="45" spans="1:7" ht="63.6" customHeight="1" x14ac:dyDescent="0.25">
      <c r="A45" s="47" t="s">
        <v>415</v>
      </c>
      <c r="B45" s="102" t="s">
        <v>79</v>
      </c>
      <c r="C45" s="103"/>
      <c r="D45" s="103"/>
      <c r="E45" s="103"/>
      <c r="F45" s="103"/>
      <c r="G45" s="104"/>
    </row>
    <row r="46" spans="1:7" ht="63.6" customHeight="1" x14ac:dyDescent="0.25">
      <c r="A46" s="47" t="s">
        <v>419</v>
      </c>
      <c r="B46" s="102" t="s">
        <v>79</v>
      </c>
      <c r="C46" s="103"/>
      <c r="D46" s="103"/>
      <c r="E46" s="103"/>
      <c r="F46" s="103"/>
      <c r="G46" s="104"/>
    </row>
    <row r="47" spans="1:7" ht="45" x14ac:dyDescent="0.25">
      <c r="A47" s="46" t="s">
        <v>402</v>
      </c>
      <c r="B47" s="22"/>
      <c r="C47" s="102" t="s">
        <v>79</v>
      </c>
      <c r="D47" s="103"/>
      <c r="E47" s="103"/>
      <c r="F47" s="103"/>
      <c r="G47" s="104"/>
    </row>
    <row r="48" spans="1:7" ht="75" x14ac:dyDescent="0.25">
      <c r="A48" s="46" t="s">
        <v>404</v>
      </c>
      <c r="B48" s="102" t="s">
        <v>79</v>
      </c>
      <c r="C48" s="103"/>
      <c r="D48" s="103"/>
      <c r="E48" s="103"/>
      <c r="F48" s="103"/>
      <c r="G48" s="104"/>
    </row>
    <row r="49" spans="1:7" ht="77.45" customHeight="1" x14ac:dyDescent="0.25">
      <c r="A49" s="46" t="s">
        <v>405</v>
      </c>
      <c r="B49" s="102" t="s">
        <v>79</v>
      </c>
      <c r="C49" s="103"/>
      <c r="D49" s="103"/>
      <c r="E49" s="103"/>
      <c r="F49" s="103"/>
      <c r="G49" s="104"/>
    </row>
    <row r="50" spans="1:7" ht="45" x14ac:dyDescent="0.25">
      <c r="A50" s="46" t="s">
        <v>406</v>
      </c>
      <c r="B50" s="102" t="s">
        <v>79</v>
      </c>
      <c r="C50" s="103"/>
      <c r="D50" s="103"/>
      <c r="E50" s="103"/>
      <c r="F50" s="103"/>
      <c r="G50" s="104"/>
    </row>
    <row r="51" spans="1:7" ht="42.95" customHeight="1" x14ac:dyDescent="0.25">
      <c r="A51" s="48" t="s">
        <v>403</v>
      </c>
      <c r="B51" s="105" t="s">
        <v>79</v>
      </c>
      <c r="C51" s="106"/>
      <c r="D51" s="106"/>
      <c r="E51" s="106"/>
      <c r="F51" s="106"/>
      <c r="G51" s="107"/>
    </row>
    <row r="52" spans="1:7" x14ac:dyDescent="0.25">
      <c r="A52" s="38" t="s">
        <v>407</v>
      </c>
      <c r="B52" s="39" t="s">
        <v>145</v>
      </c>
      <c r="C52" s="100" t="s">
        <v>76</v>
      </c>
      <c r="D52" s="100"/>
      <c r="E52" s="100"/>
      <c r="F52" s="100"/>
      <c r="G52" s="101"/>
    </row>
    <row r="53" spans="1:7" ht="44.1" customHeight="1" x14ac:dyDescent="0.25">
      <c r="A53" s="48" t="s">
        <v>408</v>
      </c>
      <c r="B53" s="22"/>
      <c r="C53" s="102" t="s">
        <v>79</v>
      </c>
      <c r="D53" s="103"/>
      <c r="E53" s="103"/>
      <c r="F53" s="103"/>
      <c r="G53" s="104"/>
    </row>
    <row r="54" spans="1:7" ht="39.6" customHeight="1" x14ac:dyDescent="0.25">
      <c r="A54" s="48" t="s">
        <v>409</v>
      </c>
      <c r="B54" s="22"/>
      <c r="C54" s="102" t="s">
        <v>79</v>
      </c>
      <c r="D54" s="103"/>
      <c r="E54" s="103"/>
      <c r="F54" s="103"/>
      <c r="G54" s="104"/>
    </row>
    <row r="55" spans="1:7" ht="39.6" customHeight="1" x14ac:dyDescent="0.25">
      <c r="A55" s="48" t="s">
        <v>420</v>
      </c>
      <c r="B55" s="22"/>
      <c r="C55" s="102" t="s">
        <v>79</v>
      </c>
      <c r="D55" s="103"/>
      <c r="E55" s="103"/>
      <c r="F55" s="103"/>
      <c r="G55" s="104"/>
    </row>
    <row r="56" spans="1:7" ht="45" customHeight="1" x14ac:dyDescent="0.25">
      <c r="A56" s="48" t="s">
        <v>421</v>
      </c>
      <c r="B56" s="22"/>
      <c r="C56" s="102" t="s">
        <v>79</v>
      </c>
      <c r="D56" s="103"/>
      <c r="E56" s="103"/>
      <c r="F56" s="103"/>
      <c r="G56" s="104"/>
    </row>
    <row r="57" spans="1:7" ht="64.5" customHeight="1" x14ac:dyDescent="0.25">
      <c r="A57" s="48" t="s">
        <v>410</v>
      </c>
      <c r="B57" s="22"/>
      <c r="C57" s="102" t="s">
        <v>79</v>
      </c>
      <c r="D57" s="103"/>
      <c r="E57" s="103"/>
      <c r="F57" s="103"/>
      <c r="G57" s="104"/>
    </row>
    <row r="58" spans="1:7" ht="39.6" customHeight="1" x14ac:dyDescent="0.25">
      <c r="A58" s="48" t="s">
        <v>411</v>
      </c>
      <c r="B58" s="22"/>
      <c r="C58" s="102" t="s">
        <v>79</v>
      </c>
      <c r="D58" s="103"/>
      <c r="E58" s="103"/>
      <c r="F58" s="103"/>
      <c r="G58" s="104"/>
    </row>
  </sheetData>
  <sheetProtection algorithmName="SHA-512" hashValue="Q+LESi6vHrQmSXf2UM6TtRQWj9Pv/AynJtbIxyIYi6fLf81Os+/7Wl30qnJlakRwdNX0pRe7hg/jdyGCm6lBAg==" saltValue="aqG37Yqk59JecnkHanzgCA==" spinCount="100000" sheet="1" objects="1" scenarios="1"/>
  <mergeCells count="66">
    <mergeCell ref="C53:G53"/>
    <mergeCell ref="C54:G54"/>
    <mergeCell ref="C55:G55"/>
    <mergeCell ref="C57:G57"/>
    <mergeCell ref="C58:G58"/>
    <mergeCell ref="C56:G56"/>
    <mergeCell ref="C40:G40"/>
    <mergeCell ref="C41:G41"/>
    <mergeCell ref="B30:F30"/>
    <mergeCell ref="B31:F31"/>
    <mergeCell ref="B32:F32"/>
    <mergeCell ref="B33:F33"/>
    <mergeCell ref="C34:G34"/>
    <mergeCell ref="C38:G38"/>
    <mergeCell ref="B39:G39"/>
    <mergeCell ref="C35:G35"/>
    <mergeCell ref="C37:G37"/>
    <mergeCell ref="C36:G36"/>
    <mergeCell ref="B20:D20"/>
    <mergeCell ref="E20:F20"/>
    <mergeCell ref="E21:F21"/>
    <mergeCell ref="B28:F28"/>
    <mergeCell ref="B29:F29"/>
    <mergeCell ref="B25:F25"/>
    <mergeCell ref="B26:F26"/>
    <mergeCell ref="B27:F27"/>
    <mergeCell ref="B24:D24"/>
    <mergeCell ref="E24:F24"/>
    <mergeCell ref="B22:D22"/>
    <mergeCell ref="E22:F22"/>
    <mergeCell ref="B23:D23"/>
    <mergeCell ref="E23:F23"/>
    <mergeCell ref="B21:D21"/>
    <mergeCell ref="B17:D17"/>
    <mergeCell ref="E17:F17"/>
    <mergeCell ref="E18:F18"/>
    <mergeCell ref="B19:D19"/>
    <mergeCell ref="E19:F19"/>
    <mergeCell ref="B18:D18"/>
    <mergeCell ref="C15:G15"/>
    <mergeCell ref="C16:G16"/>
    <mergeCell ref="A1:G1"/>
    <mergeCell ref="B2:F2"/>
    <mergeCell ref="B3:F3"/>
    <mergeCell ref="B4:F4"/>
    <mergeCell ref="C10:G10"/>
    <mergeCell ref="C11:G11"/>
    <mergeCell ref="C12:G12"/>
    <mergeCell ref="C13:G13"/>
    <mergeCell ref="C14:G14"/>
    <mergeCell ref="C5:G5"/>
    <mergeCell ref="C6:G6"/>
    <mergeCell ref="C7:G7"/>
    <mergeCell ref="C8:G8"/>
    <mergeCell ref="C9:G9"/>
    <mergeCell ref="C52:G52"/>
    <mergeCell ref="C42:G42"/>
    <mergeCell ref="B48:G48"/>
    <mergeCell ref="B49:G49"/>
    <mergeCell ref="B50:G50"/>
    <mergeCell ref="C47:G47"/>
    <mergeCell ref="B51:G51"/>
    <mergeCell ref="C44:G44"/>
    <mergeCell ref="B45:G45"/>
    <mergeCell ref="B46:G46"/>
    <mergeCell ref="C43:G43"/>
  </mergeCells>
  <dataValidations count="1">
    <dataValidation type="date" allowBlank="1" showInputMessage="1" showErrorMessage="1" sqref="B3:F3" xr:uid="{00000000-0002-0000-0800-000000000000}">
      <formula1>1</formula1>
      <formula2>2958465</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800-000001000000}">
          <x14:formula1>
            <xm:f>'Lista a discesa'!$H$2:$H$7</xm:f>
          </x14:formula1>
          <xm:sqref>B26:F26</xm:sqref>
        </x14:dataValidation>
        <x14:dataValidation type="list" allowBlank="1" showInputMessage="1" showErrorMessage="1" xr:uid="{00000000-0002-0000-0800-000002000000}">
          <x14:formula1>
            <xm:f>'Lista a discesa'!$L$2:$L$7</xm:f>
          </x14:formula1>
          <xm:sqref>B33:F33</xm:sqref>
        </x14:dataValidation>
        <x14:dataValidation type="list" allowBlank="1" showInputMessage="1" showErrorMessage="1" xr:uid="{00000000-0002-0000-0800-000003000000}">
          <x14:formula1>
            <xm:f>'Lista a discesa'!$A$2:$A$4</xm:f>
          </x14:formula1>
          <xm:sqref>B4:F4</xm:sqref>
        </x14:dataValidation>
        <x14:dataValidation type="list" allowBlank="1" showInputMessage="1" showErrorMessage="1" xr:uid="{00000000-0002-0000-0800-000004000000}">
          <x14:formula1>
            <xm:f>'Lista a discesa'!$C$2:$C$16</xm:f>
          </x14:formula1>
          <xm:sqref>B18:B20</xm:sqref>
        </x14:dataValidation>
        <x14:dataValidation type="list" allowBlank="1" showInputMessage="1" showErrorMessage="1" xr:uid="{00000000-0002-0000-0800-000005000000}">
          <x14:formula1>
            <xm:f>'Lista a discesa'!$E$2:$E$9</xm:f>
          </x14:formula1>
          <xm:sqref>B22:D24</xm:sqref>
        </x14:dataValidation>
        <x14:dataValidation type="list" allowBlank="1" showInputMessage="1" showErrorMessage="1" xr:uid="{00000000-0002-0000-0800-000006000000}">
          <x14:formula1>
            <xm:f>'Lista a discesa'!$F$2:$F$6</xm:f>
          </x14:formula1>
          <xm:sqref>E22:F24</xm:sqref>
        </x14:dataValidation>
        <x14:dataValidation type="list" allowBlank="1" showInputMessage="1" showErrorMessage="1" xr:uid="{00000000-0002-0000-0800-000007000000}">
          <x14:formula1>
            <xm:f>'Lista a discesa'!$I$2:$I$10</xm:f>
          </x14:formula1>
          <xm:sqref>B28:F29</xm:sqref>
        </x14:dataValidation>
        <x14:dataValidation type="list" allowBlank="1" showInputMessage="1" showErrorMessage="1" xr:uid="{00000000-0002-0000-0800-000008000000}">
          <x14:formula1>
            <xm:f>'Lista a discesa'!$K$2:$K$7</xm:f>
          </x14:formula1>
          <xm:sqref>B31:F31</xm:sqref>
        </x14:dataValidation>
        <x14:dataValidation type="list" allowBlank="1" showInputMessage="1" showErrorMessage="1" xr:uid="{00000000-0002-0000-0800-000009000000}">
          <x14:formula1>
            <xm:f>'Lista a discesa'!$N$2:$N$6</xm:f>
          </x14:formula1>
          <xm:sqref>B6:B16</xm:sqref>
        </x14:dataValidation>
        <x14:dataValidation type="list" allowBlank="1" showInputMessage="1" showErrorMessage="1" xr:uid="{00000000-0002-0000-0800-00000A000000}">
          <x14:formula1>
            <xm:f>'Lista a discesa'!$R$2:$R$3</xm:f>
          </x14:formula1>
          <xm:sqref>B35:B36 B40:B41 B47</xm:sqref>
        </x14:dataValidation>
        <x14:dataValidation type="list" allowBlank="1" showInputMessage="1" showErrorMessage="1" xr:uid="{00000000-0002-0000-0800-00000B000000}">
          <x14:formula1>
            <xm:f>'Lista a discesa'!$T$2:$T$9</xm:f>
          </x14:formula1>
          <xm:sqref>B37</xm:sqref>
        </x14:dataValidation>
        <x14:dataValidation type="list" allowBlank="1" showInputMessage="1" showErrorMessage="1" xr:uid="{00000000-0002-0000-0800-00000C000000}">
          <x14:formula1>
            <xm:f>INDIRECT(VLOOKUP(B18,'Lista a discesa'!$AD$2:$AE$16,2,FALSE))</xm:f>
          </x14:formula1>
          <xm:sqref>E18:F20</xm:sqref>
        </x14:dataValidation>
        <x14:dataValidation type="list" allowBlank="1" showInputMessage="1" showErrorMessage="1" xr:uid="{00000000-0002-0000-0800-00000D000000}">
          <x14:formula1>
            <xm:f>'Lista a discesa'!$AG$2:$AG$4</xm:f>
          </x14:formula1>
          <xm:sqref>B38</xm:sqref>
        </x14:dataValidation>
        <x14:dataValidation type="list" allowBlank="1" showInputMessage="1" showErrorMessage="1" xr:uid="{6C7BE583-5C30-4C9F-9F88-91DCF8BE0038}">
          <x14:formula1>
            <xm:f>'Lista a discesa'!$AI$2:$AI$3</xm:f>
          </x14:formula1>
          <xm:sqref>B53:B58 B43</xm:sqref>
        </x14:dataValidation>
        <x14:dataValidation type="list" allowBlank="1" showInputMessage="1" showErrorMessage="1" xr:uid="{0E7E0E67-6619-4D4B-81E2-07B0837A1633}">
          <x14:formula1>
            <xm:f>'Lista a discesa'!$AK$2:$AK$3</xm:f>
          </x14:formula1>
          <xm:sqref>B44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16"/>
  <sheetViews>
    <sheetView topLeftCell="AD1" workbookViewId="0">
      <selection activeCell="AK4" sqref="AK4"/>
    </sheetView>
  </sheetViews>
  <sheetFormatPr defaultRowHeight="15" x14ac:dyDescent="0.25"/>
  <cols>
    <col min="1" max="1" width="23.28515625" bestFit="1" customWidth="1"/>
    <col min="3" max="3" width="55.140625" bestFit="1" customWidth="1"/>
    <col min="5" max="5" width="34.42578125" customWidth="1"/>
    <col min="6" max="6" width="37.7109375" customWidth="1"/>
    <col min="7" max="7" width="8.7109375" customWidth="1"/>
    <col min="8" max="8" width="34.42578125" customWidth="1"/>
    <col min="9" max="9" width="41.140625" customWidth="1"/>
    <col min="10" max="10" width="8.7109375" customWidth="1"/>
    <col min="11" max="11" width="38.85546875" customWidth="1"/>
    <col min="12" max="12" width="41.5703125" customWidth="1"/>
    <col min="13" max="13" width="8.7109375" customWidth="1"/>
    <col min="14" max="14" width="74.85546875" customWidth="1"/>
    <col min="15" max="15" width="8.7109375" customWidth="1"/>
    <col min="16" max="16" width="19.28515625" customWidth="1"/>
    <col min="17" max="17" width="8.7109375" customWidth="1"/>
    <col min="18" max="18" width="32.5703125" customWidth="1"/>
    <col min="19" max="19" width="8.7109375" customWidth="1"/>
    <col min="20" max="20" width="47.42578125" customWidth="1"/>
    <col min="22" max="22" width="50.28515625" bestFit="1" customWidth="1"/>
    <col min="24" max="24" width="32.140625" bestFit="1" customWidth="1"/>
    <col min="26" max="26" width="30.5703125" bestFit="1" customWidth="1"/>
    <col min="30" max="30" width="52.85546875" bestFit="1" customWidth="1"/>
    <col min="31" max="31" width="19.85546875" bestFit="1" customWidth="1"/>
    <col min="33" max="33" width="38" bestFit="1" customWidth="1"/>
    <col min="35" max="35" width="33.7109375" customWidth="1"/>
    <col min="37" max="37" width="20.5703125" bestFit="1" customWidth="1"/>
  </cols>
  <sheetData>
    <row r="1" spans="1:37" x14ac:dyDescent="0.25">
      <c r="A1" s="21" t="s">
        <v>194</v>
      </c>
      <c r="C1" s="21" t="s">
        <v>149</v>
      </c>
      <c r="E1" s="21" t="s">
        <v>155</v>
      </c>
      <c r="F1" s="21" t="s">
        <v>175</v>
      </c>
      <c r="H1" s="21" t="s">
        <v>157</v>
      </c>
      <c r="I1" s="21" t="s">
        <v>158</v>
      </c>
      <c r="K1" s="21" t="s">
        <v>156</v>
      </c>
      <c r="L1" s="21" t="s">
        <v>201</v>
      </c>
      <c r="N1" s="21" t="s">
        <v>213</v>
      </c>
      <c r="P1" s="21" t="s">
        <v>241</v>
      </c>
      <c r="R1" s="21" t="s">
        <v>250</v>
      </c>
      <c r="T1" s="21" t="s">
        <v>252</v>
      </c>
      <c r="V1" s="21" t="s">
        <v>292</v>
      </c>
      <c r="X1" s="21" t="s">
        <v>281</v>
      </c>
      <c r="Z1" s="28" t="s">
        <v>282</v>
      </c>
      <c r="AB1" s="28" t="s">
        <v>295</v>
      </c>
      <c r="AD1" s="118" t="s">
        <v>301</v>
      </c>
      <c r="AE1" s="118"/>
      <c r="AG1" s="28" t="s">
        <v>330</v>
      </c>
      <c r="AI1" s="28" t="s">
        <v>412</v>
      </c>
      <c r="AK1" s="28" t="s">
        <v>416</v>
      </c>
    </row>
    <row r="2" spans="1:37" x14ac:dyDescent="0.25">
      <c r="A2">
        <v>1</v>
      </c>
      <c r="C2" t="s">
        <v>296</v>
      </c>
      <c r="E2" t="s">
        <v>167</v>
      </c>
      <c r="F2" t="s">
        <v>176</v>
      </c>
      <c r="H2" t="s">
        <v>179</v>
      </c>
      <c r="I2" t="s">
        <v>185</v>
      </c>
      <c r="K2" t="s">
        <v>198</v>
      </c>
      <c r="L2" t="s">
        <v>199</v>
      </c>
      <c r="N2" t="s">
        <v>214</v>
      </c>
      <c r="P2" t="s">
        <v>214</v>
      </c>
      <c r="R2" t="s">
        <v>214</v>
      </c>
      <c r="T2" t="s">
        <v>253</v>
      </c>
      <c r="V2" t="s">
        <v>293</v>
      </c>
      <c r="X2" t="s">
        <v>287</v>
      </c>
      <c r="Z2" t="s">
        <v>283</v>
      </c>
      <c r="AB2" t="s">
        <v>303</v>
      </c>
      <c r="AD2" t="str">
        <f t="shared" ref="AD2:AD16" si="0">C2</f>
        <v>Lanciare Nuovi Prodotti o Servizi senza Modifiche dell'operatività</v>
      </c>
      <c r="AE2" t="s">
        <v>298</v>
      </c>
      <c r="AG2" t="s">
        <v>214</v>
      </c>
      <c r="AI2" t="s">
        <v>242</v>
      </c>
      <c r="AK2" t="s">
        <v>417</v>
      </c>
    </row>
    <row r="3" spans="1:37" x14ac:dyDescent="0.25">
      <c r="A3">
        <v>2</v>
      </c>
      <c r="C3" t="s">
        <v>280</v>
      </c>
      <c r="E3" t="s">
        <v>168</v>
      </c>
      <c r="F3" t="s">
        <v>177</v>
      </c>
      <c r="H3" t="s">
        <v>180</v>
      </c>
      <c r="I3" t="s">
        <v>186</v>
      </c>
      <c r="K3" t="s">
        <v>199</v>
      </c>
      <c r="L3" t="s">
        <v>210</v>
      </c>
      <c r="N3" t="s">
        <v>215</v>
      </c>
      <c r="P3" t="s">
        <v>242</v>
      </c>
      <c r="R3" t="s">
        <v>251</v>
      </c>
      <c r="T3" t="s">
        <v>254</v>
      </c>
      <c r="V3" t="s">
        <v>294</v>
      </c>
      <c r="X3" t="s">
        <v>288</v>
      </c>
      <c r="Z3" t="s">
        <v>284</v>
      </c>
      <c r="AD3" t="str">
        <f t="shared" si="0"/>
        <v>Diversificare le Fonti Di Reddito con Modifiche dell'operatività</v>
      </c>
      <c r="AE3" t="s">
        <v>297</v>
      </c>
      <c r="AG3" t="s">
        <v>331</v>
      </c>
      <c r="AI3" t="s">
        <v>413</v>
      </c>
      <c r="AK3" s="35" t="s">
        <v>418</v>
      </c>
    </row>
    <row r="4" spans="1:37" x14ac:dyDescent="0.25">
      <c r="A4" t="s">
        <v>195</v>
      </c>
      <c r="C4" t="s">
        <v>161</v>
      </c>
      <c r="E4" t="s">
        <v>169</v>
      </c>
      <c r="F4" t="s">
        <v>22</v>
      </c>
      <c r="H4" t="s">
        <v>181</v>
      </c>
      <c r="I4" t="s">
        <v>187</v>
      </c>
      <c r="K4" t="s">
        <v>197</v>
      </c>
      <c r="L4" t="s">
        <v>211</v>
      </c>
      <c r="N4" t="s">
        <v>216</v>
      </c>
      <c r="T4" t="s">
        <v>255</v>
      </c>
      <c r="X4" t="s">
        <v>289</v>
      </c>
      <c r="Z4" t="s">
        <v>285</v>
      </c>
      <c r="AD4" t="str">
        <f t="shared" si="0"/>
        <v>Entrare In Nuovi Mercati</v>
      </c>
      <c r="AE4" t="s">
        <v>299</v>
      </c>
      <c r="AG4" t="s">
        <v>251</v>
      </c>
    </row>
    <row r="5" spans="1:37" x14ac:dyDescent="0.25">
      <c r="C5" t="s">
        <v>160</v>
      </c>
      <c r="E5" t="s">
        <v>170</v>
      </c>
      <c r="F5" t="s">
        <v>16</v>
      </c>
      <c r="H5" t="s">
        <v>182</v>
      </c>
      <c r="I5" t="s">
        <v>188</v>
      </c>
      <c r="K5" t="s">
        <v>196</v>
      </c>
      <c r="L5" t="s">
        <v>208</v>
      </c>
      <c r="N5" t="s">
        <v>260</v>
      </c>
      <c r="T5" t="s">
        <v>256</v>
      </c>
      <c r="X5" t="s">
        <v>290</v>
      </c>
      <c r="Z5" t="s">
        <v>286</v>
      </c>
      <c r="AD5" t="str">
        <f t="shared" si="0"/>
        <v>Crescita Esterna (Acquisizioni)</v>
      </c>
      <c r="AE5" t="s">
        <v>300</v>
      </c>
    </row>
    <row r="6" spans="1:37" x14ac:dyDescent="0.25">
      <c r="C6" t="s">
        <v>202</v>
      </c>
      <c r="E6" t="s">
        <v>173</v>
      </c>
      <c r="F6" t="s">
        <v>178</v>
      </c>
      <c r="H6" t="s">
        <v>183</v>
      </c>
      <c r="I6" t="s">
        <v>189</v>
      </c>
      <c r="K6" t="s">
        <v>200</v>
      </c>
      <c r="L6" t="s">
        <v>209</v>
      </c>
      <c r="N6" t="s">
        <v>261</v>
      </c>
      <c r="T6" t="s">
        <v>257</v>
      </c>
      <c r="X6" t="s">
        <v>291</v>
      </c>
      <c r="Z6" t="s">
        <v>302</v>
      </c>
      <c r="AD6" t="str">
        <f t="shared" si="0"/>
        <v>Rafforzare il Brand aziendale</v>
      </c>
      <c r="AE6" t="s">
        <v>300</v>
      </c>
    </row>
    <row r="7" spans="1:37" x14ac:dyDescent="0.25">
      <c r="C7" t="s">
        <v>203</v>
      </c>
      <c r="E7" t="s">
        <v>174</v>
      </c>
      <c r="H7" t="s">
        <v>184</v>
      </c>
      <c r="I7" t="s">
        <v>190</v>
      </c>
      <c r="K7" t="s">
        <v>166</v>
      </c>
      <c r="L7" t="s">
        <v>166</v>
      </c>
      <c r="T7" t="s">
        <v>258</v>
      </c>
      <c r="X7" t="s">
        <v>306</v>
      </c>
      <c r="Z7" t="s">
        <v>304</v>
      </c>
      <c r="AD7" t="str">
        <f t="shared" si="0"/>
        <v>Fusione con Altro Intermediario</v>
      </c>
      <c r="AE7" t="s">
        <v>300</v>
      </c>
    </row>
    <row r="8" spans="1:37" x14ac:dyDescent="0.25">
      <c r="C8" t="s">
        <v>162</v>
      </c>
      <c r="E8" t="s">
        <v>171</v>
      </c>
      <c r="I8" t="s">
        <v>191</v>
      </c>
      <c r="T8" t="s">
        <v>259</v>
      </c>
      <c r="X8" t="s">
        <v>307</v>
      </c>
      <c r="Z8" t="s">
        <v>305</v>
      </c>
      <c r="AD8" t="str">
        <f t="shared" si="0"/>
        <v>Spin-Off/Vendita Di Linee Di Business</v>
      </c>
      <c r="AE8" t="s">
        <v>300</v>
      </c>
    </row>
    <row r="9" spans="1:37" x14ac:dyDescent="0.25">
      <c r="C9" t="s">
        <v>163</v>
      </c>
      <c r="E9" t="s">
        <v>172</v>
      </c>
      <c r="I9" t="s">
        <v>192</v>
      </c>
      <c r="T9" t="s">
        <v>251</v>
      </c>
      <c r="X9" t="s">
        <v>308</v>
      </c>
      <c r="Z9" t="s">
        <v>193</v>
      </c>
      <c r="AD9" t="str">
        <f t="shared" si="0"/>
        <v>Creare/Rafforzare Partnership Strategiche Con Altri Intermediari</v>
      </c>
      <c r="AE9" t="s">
        <v>300</v>
      </c>
    </row>
    <row r="10" spans="1:37" x14ac:dyDescent="0.25">
      <c r="C10" t="s">
        <v>204</v>
      </c>
      <c r="I10" t="s">
        <v>193</v>
      </c>
      <c r="X10" t="s">
        <v>59</v>
      </c>
      <c r="AD10" t="str">
        <f t="shared" si="0"/>
        <v>Modificare le Politiche Commerciali</v>
      </c>
      <c r="AE10" t="s">
        <v>300</v>
      </c>
    </row>
    <row r="11" spans="1:37" x14ac:dyDescent="0.25">
      <c r="C11" t="s">
        <v>205</v>
      </c>
      <c r="X11" t="s">
        <v>277</v>
      </c>
      <c r="AD11" t="str">
        <f t="shared" si="0"/>
        <v>Investire in Nuove Tecnologie</v>
      </c>
      <c r="AE11" t="s">
        <v>300</v>
      </c>
    </row>
    <row r="12" spans="1:37" x14ac:dyDescent="0.25">
      <c r="C12" t="s">
        <v>206</v>
      </c>
      <c r="X12" t="s">
        <v>275</v>
      </c>
      <c r="AD12" t="str">
        <f t="shared" si="0"/>
        <v>Ridurre le Spese Per Il Personale</v>
      </c>
      <c r="AE12" t="s">
        <v>300</v>
      </c>
    </row>
    <row r="13" spans="1:37" x14ac:dyDescent="0.25">
      <c r="C13" t="s">
        <v>207</v>
      </c>
      <c r="X13" t="s">
        <v>276</v>
      </c>
      <c r="AD13" t="str">
        <f t="shared" si="0"/>
        <v>Efficientare le Altre Spese Amministrative</v>
      </c>
      <c r="AE13" t="s">
        <v>300</v>
      </c>
    </row>
    <row r="14" spans="1:37" x14ac:dyDescent="0.25">
      <c r="C14" t="s">
        <v>164</v>
      </c>
      <c r="X14" t="s">
        <v>278</v>
      </c>
      <c r="AD14" t="str">
        <f t="shared" si="0"/>
        <v>Maggior Ricorso Ad Outsourcing</v>
      </c>
      <c r="AE14" t="s">
        <v>300</v>
      </c>
    </row>
    <row r="15" spans="1:37" x14ac:dyDescent="0.25">
      <c r="C15" t="s">
        <v>165</v>
      </c>
      <c r="X15" t="s">
        <v>279</v>
      </c>
      <c r="AD15" t="str">
        <f t="shared" si="0"/>
        <v>Minor Ricorso Ad Outsourcing</v>
      </c>
      <c r="AE15" t="s">
        <v>300</v>
      </c>
    </row>
    <row r="16" spans="1:37" x14ac:dyDescent="0.25">
      <c r="C16" t="s">
        <v>166</v>
      </c>
      <c r="AD16" t="str">
        <f t="shared" si="0"/>
        <v>Altro (Specificare In Nota)</v>
      </c>
      <c r="AE16" t="s">
        <v>300</v>
      </c>
    </row>
  </sheetData>
  <mergeCells count="1">
    <mergeCell ref="AD1:A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pageSetUpPr fitToPage="1"/>
  </sheetPr>
  <dimension ref="A1:E61"/>
  <sheetViews>
    <sheetView showGridLines="0" zoomScale="55" zoomScaleNormal="55" workbookViewId="0">
      <selection activeCell="A18" sqref="A18"/>
    </sheetView>
  </sheetViews>
  <sheetFormatPr defaultColWidth="9.140625" defaultRowHeight="15" x14ac:dyDescent="0.25"/>
  <cols>
    <col min="1" max="1" width="68.85546875" style="37" bestFit="1" customWidth="1"/>
    <col min="2" max="4" width="13.85546875" style="59" customWidth="1"/>
    <col min="5" max="5" width="90.7109375" style="37" customWidth="1"/>
    <col min="6" max="16384" width="9.140625" style="37"/>
  </cols>
  <sheetData>
    <row r="1" spans="1:5" x14ac:dyDescent="0.25">
      <c r="A1" s="79" t="s">
        <v>61</v>
      </c>
      <c r="B1" s="89"/>
      <c r="C1" s="90"/>
      <c r="D1" s="91"/>
      <c r="E1" s="18" t="s">
        <v>131</v>
      </c>
    </row>
    <row r="2" spans="1:5" x14ac:dyDescent="0.25">
      <c r="A2" s="79" t="s">
        <v>62</v>
      </c>
      <c r="B2" s="92"/>
      <c r="C2" s="92"/>
      <c r="D2" s="92"/>
    </row>
    <row r="3" spans="1:5" x14ac:dyDescent="0.25">
      <c r="A3" s="80"/>
      <c r="B3" s="93"/>
      <c r="C3" s="93"/>
      <c r="D3" s="93"/>
    </row>
    <row r="4" spans="1:5" x14ac:dyDescent="0.25">
      <c r="A4" s="80"/>
      <c r="B4" s="94"/>
      <c r="C4" s="94"/>
      <c r="D4" s="94"/>
    </row>
    <row r="6" spans="1:5" x14ac:dyDescent="0.25">
      <c r="A6" s="81"/>
    </row>
    <row r="7" spans="1:5" ht="18.75" x14ac:dyDescent="0.25">
      <c r="A7" s="15" t="s">
        <v>116</v>
      </c>
      <c r="B7" s="14" t="s">
        <v>129</v>
      </c>
      <c r="C7" s="14" t="s">
        <v>135</v>
      </c>
      <c r="D7" s="14" t="s">
        <v>344</v>
      </c>
      <c r="E7" s="14" t="s">
        <v>76</v>
      </c>
    </row>
    <row r="8" spans="1:5" x14ac:dyDescent="0.25">
      <c r="A8" s="82" t="s">
        <v>0</v>
      </c>
      <c r="B8" s="83">
        <f>+Commissioni!E4</f>
        <v>0</v>
      </c>
      <c r="C8" s="83">
        <f>+Commissioni!I4</f>
        <v>0</v>
      </c>
      <c r="D8" s="83">
        <f>+Commissioni!M4</f>
        <v>0</v>
      </c>
      <c r="E8" s="7" t="s">
        <v>79</v>
      </c>
    </row>
    <row r="9" spans="1:5" x14ac:dyDescent="0.25">
      <c r="A9" s="82" t="s">
        <v>1</v>
      </c>
      <c r="B9" s="83">
        <f>-Commissioni!E26</f>
        <v>0</v>
      </c>
      <c r="C9" s="83">
        <f>-Commissioni!I26</f>
        <v>0</v>
      </c>
      <c r="D9" s="83">
        <f>-Commissioni!M26</f>
        <v>0</v>
      </c>
      <c r="E9" s="7" t="s">
        <v>79</v>
      </c>
    </row>
    <row r="10" spans="1:5" x14ac:dyDescent="0.25">
      <c r="A10" s="49" t="s">
        <v>31</v>
      </c>
      <c r="B10" s="68">
        <f>+SUM(B8:B9)</f>
        <v>0</v>
      </c>
      <c r="C10" s="68">
        <f t="shared" ref="C10:D10" si="0">+SUM(C8:C9)</f>
        <v>0</v>
      </c>
      <c r="D10" s="68">
        <f t="shared" si="0"/>
        <v>0</v>
      </c>
      <c r="E10" s="7" t="s">
        <v>79</v>
      </c>
    </row>
    <row r="11" spans="1:5" x14ac:dyDescent="0.25">
      <c r="A11" s="84" t="s">
        <v>80</v>
      </c>
      <c r="B11" s="8"/>
      <c r="C11" s="8"/>
      <c r="D11" s="8"/>
      <c r="E11" s="7" t="s">
        <v>79</v>
      </c>
    </row>
    <row r="12" spans="1:5" x14ac:dyDescent="0.25">
      <c r="A12" s="84" t="s">
        <v>81</v>
      </c>
      <c r="B12" s="8"/>
      <c r="C12" s="8"/>
      <c r="D12" s="8"/>
      <c r="E12" s="7" t="s">
        <v>79</v>
      </c>
    </row>
    <row r="13" spans="1:5" x14ac:dyDescent="0.25">
      <c r="A13" s="46" t="s">
        <v>82</v>
      </c>
      <c r="B13" s="8"/>
      <c r="C13" s="8"/>
      <c r="D13" s="8"/>
      <c r="E13" s="7" t="s">
        <v>79</v>
      </c>
    </row>
    <row r="14" spans="1:5" x14ac:dyDescent="0.25">
      <c r="A14" s="46" t="s">
        <v>83</v>
      </c>
      <c r="B14" s="8"/>
      <c r="C14" s="8"/>
      <c r="D14" s="8"/>
      <c r="E14" s="7" t="s">
        <v>79</v>
      </c>
    </row>
    <row r="15" spans="1:5" x14ac:dyDescent="0.25">
      <c r="A15" s="49" t="s">
        <v>32</v>
      </c>
      <c r="B15" s="68">
        <f>SUM(B10:B14)</f>
        <v>0</v>
      </c>
      <c r="C15" s="68">
        <f>SUM(C10:C14)</f>
        <v>0</v>
      </c>
      <c r="D15" s="68">
        <f>SUM(D10:D14)</f>
        <v>0</v>
      </c>
      <c r="E15" s="7" t="s">
        <v>79</v>
      </c>
    </row>
    <row r="16" spans="1:5" x14ac:dyDescent="0.25">
      <c r="A16" s="84" t="s">
        <v>84</v>
      </c>
      <c r="B16" s="8"/>
      <c r="C16" s="8"/>
      <c r="D16" s="8"/>
      <c r="E16" s="7" t="s">
        <v>79</v>
      </c>
    </row>
    <row r="17" spans="1:5" x14ac:dyDescent="0.25">
      <c r="A17" s="49" t="s">
        <v>34</v>
      </c>
      <c r="B17" s="68">
        <f>SUM(B15:B16)</f>
        <v>0</v>
      </c>
      <c r="C17" s="68">
        <f t="shared" ref="C17:D17" si="1">SUM(C15:C16)</f>
        <v>0</v>
      </c>
      <c r="D17" s="68">
        <f t="shared" si="1"/>
        <v>0</v>
      </c>
      <c r="E17" s="7" t="s">
        <v>79</v>
      </c>
    </row>
    <row r="18" spans="1:5" x14ac:dyDescent="0.25">
      <c r="A18" s="84" t="s">
        <v>33</v>
      </c>
      <c r="B18" s="83">
        <f>-'Spese amministrative'!B4-'Spese amministrative'!B17</f>
        <v>0</v>
      </c>
      <c r="C18" s="83">
        <f>-'Spese amministrative'!C4-'Spese amministrative'!C17</f>
        <v>0</v>
      </c>
      <c r="D18" s="83">
        <f>-'Spese amministrative'!D4-'Spese amministrative'!D17</f>
        <v>0</v>
      </c>
      <c r="E18" s="7" t="s">
        <v>79</v>
      </c>
    </row>
    <row r="19" spans="1:5" x14ac:dyDescent="0.25">
      <c r="A19" s="84" t="s">
        <v>98</v>
      </c>
      <c r="B19" s="8"/>
      <c r="C19" s="8"/>
      <c r="D19" s="8"/>
      <c r="E19" s="7" t="s">
        <v>79</v>
      </c>
    </row>
    <row r="20" spans="1:5" x14ac:dyDescent="0.25">
      <c r="A20" s="46" t="s">
        <v>85</v>
      </c>
      <c r="B20" s="8"/>
      <c r="C20" s="8"/>
      <c r="D20" s="8"/>
      <c r="E20" s="7" t="s">
        <v>79</v>
      </c>
    </row>
    <row r="21" spans="1:5" x14ac:dyDescent="0.25">
      <c r="A21" s="84" t="s">
        <v>86</v>
      </c>
      <c r="B21" s="8"/>
      <c r="C21" s="8"/>
      <c r="D21" s="8"/>
      <c r="E21" s="7" t="s">
        <v>79</v>
      </c>
    </row>
    <row r="22" spans="1:5" x14ac:dyDescent="0.25">
      <c r="A22" s="49" t="s">
        <v>35</v>
      </c>
      <c r="B22" s="68">
        <f>SUM(B18:B21)</f>
        <v>0</v>
      </c>
      <c r="C22" s="68">
        <f t="shared" ref="C22:D22" si="2">SUM(C18:C21)</f>
        <v>0</v>
      </c>
      <c r="D22" s="68">
        <f t="shared" si="2"/>
        <v>0</v>
      </c>
      <c r="E22" s="7" t="s">
        <v>79</v>
      </c>
    </row>
    <row r="23" spans="1:5" x14ac:dyDescent="0.25">
      <c r="A23" s="84" t="s">
        <v>87</v>
      </c>
      <c r="B23" s="8"/>
      <c r="C23" s="8"/>
      <c r="D23" s="8"/>
      <c r="E23" s="7" t="s">
        <v>79</v>
      </c>
    </row>
    <row r="24" spans="1:5" x14ac:dyDescent="0.25">
      <c r="A24" s="46" t="s">
        <v>88</v>
      </c>
      <c r="B24" s="8"/>
      <c r="C24" s="8"/>
      <c r="D24" s="8"/>
      <c r="E24" s="7" t="s">
        <v>79</v>
      </c>
    </row>
    <row r="25" spans="1:5" x14ac:dyDescent="0.25">
      <c r="A25" s="84" t="s">
        <v>90</v>
      </c>
      <c r="B25" s="8"/>
      <c r="C25" s="8"/>
      <c r="D25" s="8"/>
      <c r="E25" s="7" t="s">
        <v>79</v>
      </c>
    </row>
    <row r="26" spans="1:5" x14ac:dyDescent="0.25">
      <c r="A26" s="84" t="s">
        <v>89</v>
      </c>
      <c r="B26" s="8"/>
      <c r="C26" s="8"/>
      <c r="D26" s="8"/>
      <c r="E26" s="7" t="s">
        <v>79</v>
      </c>
    </row>
    <row r="27" spans="1:5" x14ac:dyDescent="0.25">
      <c r="A27" s="49" t="s">
        <v>36</v>
      </c>
      <c r="B27" s="68">
        <f>+B17+B22+SUM(B23:B26)</f>
        <v>0</v>
      </c>
      <c r="C27" s="68">
        <f t="shared" ref="C27:D27" si="3">+C17+C22+SUM(C23:C26)</f>
        <v>0</v>
      </c>
      <c r="D27" s="68">
        <f t="shared" si="3"/>
        <v>0</v>
      </c>
      <c r="E27" s="7" t="s">
        <v>79</v>
      </c>
    </row>
    <row r="28" spans="1:5" ht="30" x14ac:dyDescent="0.25">
      <c r="A28" s="46" t="s">
        <v>425</v>
      </c>
      <c r="B28" s="8"/>
      <c r="C28" s="8"/>
      <c r="D28" s="8"/>
      <c r="E28" s="7" t="s">
        <v>79</v>
      </c>
    </row>
    <row r="29" spans="1:5" x14ac:dyDescent="0.25">
      <c r="A29" s="85" t="s">
        <v>91</v>
      </c>
      <c r="B29" s="8"/>
      <c r="C29" s="8"/>
      <c r="D29" s="8"/>
      <c r="E29" s="7" t="s">
        <v>79</v>
      </c>
    </row>
    <row r="30" spans="1:5" x14ac:dyDescent="0.25">
      <c r="A30" s="49" t="s">
        <v>37</v>
      </c>
      <c r="B30" s="68">
        <f>SUM(B27:B29)</f>
        <v>0</v>
      </c>
      <c r="C30" s="68">
        <f t="shared" ref="C30:D30" si="4">SUM(C27:C29)</f>
        <v>0</v>
      </c>
      <c r="D30" s="68">
        <f t="shared" si="4"/>
        <v>0</v>
      </c>
      <c r="E30" s="7" t="s">
        <v>79</v>
      </c>
    </row>
    <row r="33" spans="1:5" ht="18.75" x14ac:dyDescent="0.25">
      <c r="A33" s="15" t="s">
        <v>117</v>
      </c>
      <c r="B33" s="16" t="str">
        <f>B7</f>
        <v>2025</v>
      </c>
      <c r="C33" s="16" t="str">
        <f>C7</f>
        <v>2026</v>
      </c>
      <c r="D33" s="16" t="str">
        <f>D7</f>
        <v>2027</v>
      </c>
      <c r="E33" s="14" t="s">
        <v>76</v>
      </c>
    </row>
    <row r="34" spans="1:5" x14ac:dyDescent="0.25">
      <c r="A34" s="84" t="s">
        <v>66</v>
      </c>
      <c r="B34" s="8"/>
      <c r="C34" s="8"/>
      <c r="D34" s="8"/>
      <c r="E34" s="7" t="s">
        <v>79</v>
      </c>
    </row>
    <row r="35" spans="1:5" x14ac:dyDescent="0.25">
      <c r="A35" s="84" t="s">
        <v>273</v>
      </c>
      <c r="B35" s="8"/>
      <c r="C35" s="8"/>
      <c r="D35" s="8"/>
      <c r="E35" s="7" t="s">
        <v>79</v>
      </c>
    </row>
    <row r="36" spans="1:5" x14ac:dyDescent="0.25">
      <c r="A36" s="84" t="s">
        <v>269</v>
      </c>
      <c r="B36" s="8"/>
      <c r="C36" s="8"/>
      <c r="D36" s="8"/>
      <c r="E36" s="7"/>
    </row>
    <row r="37" spans="1:5" x14ac:dyDescent="0.25">
      <c r="A37" s="84" t="s">
        <v>67</v>
      </c>
      <c r="B37" s="83">
        <f>B30</f>
        <v>0</v>
      </c>
      <c r="C37" s="83">
        <f>C30</f>
        <v>0</v>
      </c>
      <c r="D37" s="83">
        <f>D30</f>
        <v>0</v>
      </c>
      <c r="E37" s="7" t="s">
        <v>79</v>
      </c>
    </row>
    <row r="38" spans="1:5" x14ac:dyDescent="0.25">
      <c r="A38" s="84" t="s">
        <v>78</v>
      </c>
      <c r="B38" s="8"/>
      <c r="C38" s="8"/>
      <c r="D38" s="8"/>
      <c r="E38" s="7" t="s">
        <v>79</v>
      </c>
    </row>
    <row r="39" spans="1:5" x14ac:dyDescent="0.25">
      <c r="A39" s="84" t="s">
        <v>268</v>
      </c>
      <c r="B39" s="8"/>
      <c r="C39" s="8"/>
      <c r="D39" s="8"/>
      <c r="E39" s="7" t="s">
        <v>79</v>
      </c>
    </row>
    <row r="40" spans="1:5" x14ac:dyDescent="0.25">
      <c r="A40" s="49" t="s">
        <v>68</v>
      </c>
      <c r="B40" s="68">
        <f>SUM(B34:B39)</f>
        <v>0</v>
      </c>
      <c r="C40" s="68">
        <f>SUM(C34:C39)</f>
        <v>0</v>
      </c>
      <c r="D40" s="68">
        <f>SUM(D34:D39)</f>
        <v>0</v>
      </c>
      <c r="E40" s="7" t="s">
        <v>79</v>
      </c>
    </row>
    <row r="43" spans="1:5" ht="18.75" x14ac:dyDescent="0.25">
      <c r="A43" s="15" t="s">
        <v>118</v>
      </c>
      <c r="B43" s="16" t="str">
        <f>B33</f>
        <v>2025</v>
      </c>
      <c r="C43" s="16" t="str">
        <f>C33</f>
        <v>2026</v>
      </c>
      <c r="D43" s="16" t="str">
        <f>D33</f>
        <v>2027</v>
      </c>
      <c r="E43" s="14" t="s">
        <v>76</v>
      </c>
    </row>
    <row r="44" spans="1:5" x14ac:dyDescent="0.25">
      <c r="A44" s="84" t="s">
        <v>45</v>
      </c>
      <c r="B44" s="8"/>
      <c r="C44" s="8"/>
      <c r="D44" s="8"/>
      <c r="E44" s="7" t="s">
        <v>79</v>
      </c>
    </row>
    <row r="45" spans="1:5" x14ac:dyDescent="0.25">
      <c r="A45" s="84" t="s">
        <v>38</v>
      </c>
      <c r="B45" s="8"/>
      <c r="C45" s="8"/>
      <c r="D45" s="8"/>
      <c r="E45" s="7" t="s">
        <v>79</v>
      </c>
    </row>
    <row r="46" spans="1:5" x14ac:dyDescent="0.25">
      <c r="A46" s="84" t="s">
        <v>92</v>
      </c>
      <c r="B46" s="8"/>
      <c r="C46" s="8"/>
      <c r="D46" s="8"/>
      <c r="E46" s="7" t="s">
        <v>79</v>
      </c>
    </row>
    <row r="47" spans="1:5" x14ac:dyDescent="0.25">
      <c r="A47" s="49" t="s">
        <v>39</v>
      </c>
      <c r="B47" s="68">
        <f>SUM(B44:B46)</f>
        <v>0</v>
      </c>
      <c r="C47" s="68">
        <f t="shared" ref="C47:D47" si="5">SUM(C44:C46)</f>
        <v>0</v>
      </c>
      <c r="D47" s="68">
        <f t="shared" si="5"/>
        <v>0</v>
      </c>
      <c r="E47" s="7" t="s">
        <v>79</v>
      </c>
    </row>
    <row r="48" spans="1:5" x14ac:dyDescent="0.25">
      <c r="A48" s="84" t="s">
        <v>40</v>
      </c>
      <c r="B48" s="8"/>
      <c r="C48" s="8"/>
      <c r="D48" s="8"/>
      <c r="E48" s="7" t="s">
        <v>79</v>
      </c>
    </row>
    <row r="49" spans="1:5" x14ac:dyDescent="0.25">
      <c r="A49" s="84" t="s">
        <v>41</v>
      </c>
      <c r="B49" s="8"/>
      <c r="C49" s="8"/>
      <c r="D49" s="8"/>
      <c r="E49" s="7" t="s">
        <v>79</v>
      </c>
    </row>
    <row r="50" spans="1:5" x14ac:dyDescent="0.25">
      <c r="A50" s="84" t="s">
        <v>58</v>
      </c>
      <c r="B50" s="8"/>
      <c r="C50" s="8"/>
      <c r="D50" s="8"/>
      <c r="E50" s="7" t="s">
        <v>79</v>
      </c>
    </row>
    <row r="51" spans="1:5" x14ac:dyDescent="0.25">
      <c r="A51" s="84" t="s">
        <v>42</v>
      </c>
      <c r="B51" s="8"/>
      <c r="C51" s="8"/>
      <c r="D51" s="8"/>
      <c r="E51" s="7" t="s">
        <v>79</v>
      </c>
    </row>
    <row r="52" spans="1:5" x14ac:dyDescent="0.25">
      <c r="A52" s="84" t="s">
        <v>43</v>
      </c>
      <c r="B52" s="8"/>
      <c r="C52" s="8"/>
      <c r="D52" s="8"/>
      <c r="E52" s="7" t="s">
        <v>79</v>
      </c>
    </row>
    <row r="53" spans="1:5" x14ac:dyDescent="0.25">
      <c r="A53" s="49" t="s">
        <v>44</v>
      </c>
      <c r="B53" s="68">
        <f>MAX(MAX(B48,B49)+B50+B51,B52)</f>
        <v>0</v>
      </c>
      <c r="C53" s="68">
        <f t="shared" ref="C53:D53" si="6">MAX(MAX(C48,C49)+C50+C51,C52)</f>
        <v>0</v>
      </c>
      <c r="D53" s="68">
        <f t="shared" si="6"/>
        <v>0</v>
      </c>
      <c r="E53" s="7" t="s">
        <v>79</v>
      </c>
    </row>
    <row r="54" spans="1:5" x14ac:dyDescent="0.25">
      <c r="A54" s="49" t="s">
        <v>271</v>
      </c>
      <c r="B54" s="86" t="str">
        <f>IFERROR(B47/B53,"n.a.")</f>
        <v>n.a.</v>
      </c>
      <c r="C54" s="86" t="str">
        <f>IFERROR(C47/C53,"n.a.")</f>
        <v>n.a.</v>
      </c>
      <c r="D54" s="86" t="str">
        <f>IFERROR(D47/D53,"n.a.")</f>
        <v>n.a.</v>
      </c>
      <c r="E54" s="7" t="s">
        <v>79</v>
      </c>
    </row>
    <row r="55" spans="1:5" x14ac:dyDescent="0.25">
      <c r="A55" s="87" t="s">
        <v>272</v>
      </c>
      <c r="B55" s="27"/>
      <c r="C55" s="27"/>
      <c r="D55" s="27"/>
      <c r="E55" s="7" t="s">
        <v>79</v>
      </c>
    </row>
    <row r="58" spans="1:5" ht="18.75" x14ac:dyDescent="0.25">
      <c r="A58" s="15" t="s">
        <v>137</v>
      </c>
      <c r="B58" s="14" t="str">
        <f>B43</f>
        <v>2025</v>
      </c>
      <c r="C58" s="14" t="str">
        <f>C43</f>
        <v>2026</v>
      </c>
      <c r="D58" s="14" t="str">
        <f>D43</f>
        <v>2027</v>
      </c>
      <c r="E58" s="14" t="s">
        <v>76</v>
      </c>
    </row>
    <row r="59" spans="1:5" x14ac:dyDescent="0.25">
      <c r="A59" s="84" t="s">
        <v>138</v>
      </c>
      <c r="B59" s="8"/>
      <c r="C59" s="8"/>
      <c r="D59" s="8"/>
      <c r="E59" s="7" t="s">
        <v>79</v>
      </c>
    </row>
    <row r="60" spans="1:5" x14ac:dyDescent="0.25">
      <c r="A60" s="84" t="s">
        <v>139</v>
      </c>
      <c r="B60" s="8"/>
      <c r="C60" s="8"/>
      <c r="D60" s="8"/>
      <c r="E60" s="7" t="s">
        <v>79</v>
      </c>
    </row>
    <row r="61" spans="1:5" x14ac:dyDescent="0.25">
      <c r="A61" s="84" t="s">
        <v>270</v>
      </c>
      <c r="B61" s="8"/>
      <c r="C61" s="8"/>
      <c r="D61" s="8"/>
      <c r="E61" s="7" t="s">
        <v>79</v>
      </c>
    </row>
  </sheetData>
  <sheetProtection algorithmName="SHA-512" hashValue="WBW4kjaxSSs6u0UfV1dMKY3ze5fTN05VSalx7aI6qFKEbEF77lc5Rt3qA7NNVMkC3KsuKtYioN2yK7Nu0NIeLQ==" saltValue="ZIrOFf8NHSAG+Cl7T8Q++Q==" spinCount="100000" sheet="1" formatCells="0" formatColumns="0" formatRows="0"/>
  <mergeCells count="4">
    <mergeCell ref="B1:D1"/>
    <mergeCell ref="B2:D2"/>
    <mergeCell ref="B3:D3"/>
    <mergeCell ref="B4:D4"/>
  </mergeCells>
  <dataValidations count="8">
    <dataValidation type="decimal" operator="greaterThanOrEqual" allowBlank="1" showInputMessage="1" showErrorMessage="1" error="Il valore deve essere inserito con segno positivo_x000a_" sqref="B11:D11 B44:D45 B48:D52 B34:D34 B59:D61" xr:uid="{00000000-0002-0000-0100-000000000000}">
      <formula1>0</formula1>
    </dataValidation>
    <dataValidation operator="greaterThanOrEqual" allowBlank="1" showInputMessage="1" showErrorMessage="1" sqref="B8" xr:uid="{00000000-0002-0000-0100-000001000000}"/>
    <dataValidation type="date" allowBlank="1" showInputMessage="1" showErrorMessage="1" sqref="B3:D3" xr:uid="{00000000-0002-0000-0100-000002000000}">
      <formula1>32874</formula1>
      <formula2>2958465</formula2>
    </dataValidation>
    <dataValidation type="decimal" allowBlank="1" showInputMessage="1" showErrorMessage="1" sqref="B12:D14 B16:D16 B19:D21 B23:D26 B29:D29" xr:uid="{00000000-0002-0000-0100-000003000000}">
      <formula1>-1000000</formula1>
      <formula2>100000</formula2>
    </dataValidation>
    <dataValidation type="whole" operator="greaterThan" allowBlank="1" showInputMessage="1" showErrorMessage="1" sqref="B4:D4" xr:uid="{00000000-0002-0000-0100-000004000000}">
      <formula1>0</formula1>
    </dataValidation>
    <dataValidation type="whole" allowBlank="1" showInputMessage="1" showErrorMessage="1" sqref="B2:D2" xr:uid="{00000000-0002-0000-0100-000005000000}">
      <formula1>1000</formula1>
      <formula2>99999</formula2>
    </dataValidation>
    <dataValidation type="whole" operator="lessThanOrEqual" allowBlank="1" showInputMessage="1" showErrorMessage="1" error="Il valore deve essere immesso con segno negativo_x000a_" sqref="B46:D46" xr:uid="{00000000-0002-0000-0100-000006000000}">
      <formula1>0</formula1>
    </dataValidation>
    <dataValidation type="whole" operator="lessThanOrEqual" allowBlank="1" showInputMessage="1" showErrorMessage="1" sqref="B39:D39" xr:uid="{AAC91810-18BB-4B3D-A098-CF21E392BFDD}">
      <formula1>0</formula1>
    </dataValidation>
  </dataValidations>
  <printOptions horizontalCentered="1"/>
  <pageMargins left="0.23622047244094491" right="0.23622047244094491" top="0.74803149606299213" bottom="0.74803149606299213" header="0.31496062992125984" footer="0.31496062992125984"/>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pageSetUpPr fitToPage="1"/>
  </sheetPr>
  <dimension ref="A3:N43"/>
  <sheetViews>
    <sheetView showGridLines="0" zoomScale="70" zoomScaleNormal="70" workbookViewId="0">
      <selection activeCell="A5" sqref="A5"/>
    </sheetView>
  </sheetViews>
  <sheetFormatPr defaultColWidth="9.140625" defaultRowHeight="15" outlineLevelCol="1" x14ac:dyDescent="0.25"/>
  <cols>
    <col min="1" max="1" width="54.7109375" style="37" customWidth="1"/>
    <col min="2" max="4" width="13.85546875" style="37" customWidth="1" outlineLevel="1"/>
    <col min="5" max="5" width="13.85546875" style="59" customWidth="1"/>
    <col min="6" max="8" width="13.85546875" style="37" customWidth="1" outlineLevel="1"/>
    <col min="9" max="9" width="13.85546875" style="59" customWidth="1"/>
    <col min="10" max="12" width="13.85546875" style="37" customWidth="1" outlineLevel="1"/>
    <col min="13" max="13" width="13.85546875" style="59" customWidth="1"/>
    <col min="14" max="14" width="90.85546875" style="37" customWidth="1"/>
    <col min="15" max="16384" width="9.140625" style="37"/>
  </cols>
  <sheetData>
    <row r="3" spans="1:14" s="56" customFormat="1" ht="105.6" customHeight="1" x14ac:dyDescent="0.25">
      <c r="A3" s="16" t="s">
        <v>119</v>
      </c>
      <c r="B3" s="16" t="s">
        <v>93</v>
      </c>
      <c r="C3" s="16" t="s">
        <v>94</v>
      </c>
      <c r="D3" s="16" t="s">
        <v>95</v>
      </c>
      <c r="E3" s="16" t="str">
        <f>'Schemi di sintesi'!B7</f>
        <v>2025</v>
      </c>
      <c r="F3" s="16" t="s">
        <v>52</v>
      </c>
      <c r="G3" s="16" t="s">
        <v>28</v>
      </c>
      <c r="H3" s="16" t="s">
        <v>29</v>
      </c>
      <c r="I3" s="16" t="str">
        <f>'Schemi di sintesi'!C7</f>
        <v>2026</v>
      </c>
      <c r="J3" s="16" t="s">
        <v>52</v>
      </c>
      <c r="K3" s="16" t="s">
        <v>28</v>
      </c>
      <c r="L3" s="16" t="s">
        <v>29</v>
      </c>
      <c r="M3" s="16" t="str">
        <f>'Schemi di sintesi'!D7</f>
        <v>2027</v>
      </c>
      <c r="N3" s="14" t="s">
        <v>76</v>
      </c>
    </row>
    <row r="4" spans="1:14" x14ac:dyDescent="0.25">
      <c r="A4" s="49" t="s">
        <v>0</v>
      </c>
      <c r="B4" s="51">
        <f>+B5+SUM(B15:B21)</f>
        <v>0</v>
      </c>
      <c r="C4" s="51">
        <f t="shared" ref="C4:M4" si="0">+C5+SUM(C15:C21)</f>
        <v>0</v>
      </c>
      <c r="D4" s="51">
        <f t="shared" si="0"/>
        <v>0</v>
      </c>
      <c r="E4" s="51">
        <f t="shared" si="0"/>
        <v>0</v>
      </c>
      <c r="F4" s="51">
        <f t="shared" si="0"/>
        <v>0</v>
      </c>
      <c r="G4" s="51">
        <f t="shared" si="0"/>
        <v>0</v>
      </c>
      <c r="H4" s="51">
        <f t="shared" si="0"/>
        <v>0</v>
      </c>
      <c r="I4" s="51">
        <f t="shared" si="0"/>
        <v>0</v>
      </c>
      <c r="J4" s="51">
        <f t="shared" si="0"/>
        <v>0</v>
      </c>
      <c r="K4" s="51">
        <f t="shared" si="0"/>
        <v>0</v>
      </c>
      <c r="L4" s="51">
        <f t="shared" si="0"/>
        <v>0</v>
      </c>
      <c r="M4" s="51">
        <f t="shared" si="0"/>
        <v>0</v>
      </c>
      <c r="N4" s="7" t="s">
        <v>79</v>
      </c>
    </row>
    <row r="5" spans="1:14" x14ac:dyDescent="0.25">
      <c r="A5" s="76" t="s">
        <v>5</v>
      </c>
      <c r="B5" s="51">
        <f>+SUM(B6:B14)</f>
        <v>0</v>
      </c>
      <c r="C5" s="51">
        <f t="shared" ref="C5:D5" si="1">+SUM(C6:C14)</f>
        <v>0</v>
      </c>
      <c r="D5" s="51">
        <f t="shared" si="1"/>
        <v>0</v>
      </c>
      <c r="E5" s="51">
        <f>SUM(B5:D5)</f>
        <v>0</v>
      </c>
      <c r="F5" s="51">
        <f>+SUM(F6:F14)</f>
        <v>0</v>
      </c>
      <c r="G5" s="51">
        <f t="shared" ref="G5" si="2">+SUM(G6:G14)</f>
        <v>0</v>
      </c>
      <c r="H5" s="51">
        <f t="shared" ref="H5" si="3">+SUM(H6:H14)</f>
        <v>0</v>
      </c>
      <c r="I5" s="51">
        <f>SUM(F5:H5)</f>
        <v>0</v>
      </c>
      <c r="J5" s="51">
        <f>+SUM(J6:J14)</f>
        <v>0</v>
      </c>
      <c r="K5" s="51">
        <f t="shared" ref="K5" si="4">+SUM(K6:K14)</f>
        <v>0</v>
      </c>
      <c r="L5" s="51">
        <f t="shared" ref="L5" si="5">+SUM(L6:L14)</f>
        <v>0</v>
      </c>
      <c r="M5" s="51">
        <f>SUM(J5:L5)</f>
        <v>0</v>
      </c>
      <c r="N5" s="7" t="s">
        <v>79</v>
      </c>
    </row>
    <row r="6" spans="1:14" x14ac:dyDescent="0.25">
      <c r="A6" s="77" t="s">
        <v>46</v>
      </c>
      <c r="B6" s="9"/>
      <c r="C6" s="9"/>
      <c r="D6" s="9"/>
      <c r="E6" s="51">
        <f>SUM(B6:D6)</f>
        <v>0</v>
      </c>
      <c r="F6" s="9"/>
      <c r="G6" s="9"/>
      <c r="H6" s="9"/>
      <c r="I6" s="51">
        <f>SUM(F6:H6)</f>
        <v>0</v>
      </c>
      <c r="J6" s="9"/>
      <c r="K6" s="9"/>
      <c r="L6" s="9"/>
      <c r="M6" s="51">
        <f>SUM(J6:L6)</f>
        <v>0</v>
      </c>
      <c r="N6" s="7" t="s">
        <v>79</v>
      </c>
    </row>
    <row r="7" spans="1:14" x14ac:dyDescent="0.25">
      <c r="A7" s="77" t="s">
        <v>54</v>
      </c>
      <c r="B7" s="9"/>
      <c r="C7" s="9"/>
      <c r="D7" s="9"/>
      <c r="E7" s="51">
        <f>SUM(B7:D7)</f>
        <v>0</v>
      </c>
      <c r="F7" s="9"/>
      <c r="G7" s="9"/>
      <c r="H7" s="9"/>
      <c r="I7" s="51">
        <f>SUM(F7:H7)</f>
        <v>0</v>
      </c>
      <c r="J7" s="9"/>
      <c r="K7" s="9"/>
      <c r="L7" s="9"/>
      <c r="M7" s="51">
        <f>SUM(J7:L7)</f>
        <v>0</v>
      </c>
      <c r="N7" s="7" t="s">
        <v>79</v>
      </c>
    </row>
    <row r="8" spans="1:14" x14ac:dyDescent="0.25">
      <c r="A8" s="77" t="s">
        <v>6</v>
      </c>
      <c r="B8" s="9"/>
      <c r="C8" s="9"/>
      <c r="D8" s="9"/>
      <c r="E8" s="51">
        <f t="shared" ref="E8:E21" si="6">SUM(B8:D8)</f>
        <v>0</v>
      </c>
      <c r="F8" s="9"/>
      <c r="G8" s="9"/>
      <c r="H8" s="9"/>
      <c r="I8" s="51">
        <f t="shared" ref="I8:I21" si="7">SUM(F8:H8)</f>
        <v>0</v>
      </c>
      <c r="J8" s="9"/>
      <c r="K8" s="9"/>
      <c r="L8" s="9"/>
      <c r="M8" s="51">
        <f t="shared" ref="M8:M21" si="8">SUM(J8:L8)</f>
        <v>0</v>
      </c>
      <c r="N8" s="7" t="s">
        <v>79</v>
      </c>
    </row>
    <row r="9" spans="1:14" x14ac:dyDescent="0.25">
      <c r="A9" s="77" t="s">
        <v>50</v>
      </c>
      <c r="B9" s="9"/>
      <c r="C9" s="9"/>
      <c r="D9" s="9"/>
      <c r="E9" s="51">
        <f t="shared" si="6"/>
        <v>0</v>
      </c>
      <c r="F9" s="9"/>
      <c r="G9" s="9"/>
      <c r="H9" s="9"/>
      <c r="I9" s="51">
        <f t="shared" si="7"/>
        <v>0</v>
      </c>
      <c r="J9" s="9"/>
      <c r="K9" s="9"/>
      <c r="L9" s="9"/>
      <c r="M9" s="51">
        <f t="shared" si="8"/>
        <v>0</v>
      </c>
      <c r="N9" s="7" t="s">
        <v>79</v>
      </c>
    </row>
    <row r="10" spans="1:14" x14ac:dyDescent="0.25">
      <c r="A10" s="77" t="s">
        <v>49</v>
      </c>
      <c r="B10" s="9"/>
      <c r="C10" s="9"/>
      <c r="D10" s="9"/>
      <c r="E10" s="51">
        <f t="shared" si="6"/>
        <v>0</v>
      </c>
      <c r="F10" s="9"/>
      <c r="G10" s="9"/>
      <c r="H10" s="9"/>
      <c r="I10" s="51">
        <f t="shared" si="7"/>
        <v>0</v>
      </c>
      <c r="J10" s="9"/>
      <c r="K10" s="9"/>
      <c r="L10" s="9"/>
      <c r="M10" s="51">
        <f t="shared" si="8"/>
        <v>0</v>
      </c>
      <c r="N10" s="7" t="s">
        <v>79</v>
      </c>
    </row>
    <row r="11" spans="1:14" x14ac:dyDescent="0.25">
      <c r="A11" s="77" t="s">
        <v>14</v>
      </c>
      <c r="B11" s="9"/>
      <c r="C11" s="9"/>
      <c r="D11" s="9"/>
      <c r="E11" s="51">
        <f t="shared" si="6"/>
        <v>0</v>
      </c>
      <c r="F11" s="9"/>
      <c r="G11" s="9"/>
      <c r="H11" s="9"/>
      <c r="I11" s="51">
        <f t="shared" si="7"/>
        <v>0</v>
      </c>
      <c r="J11" s="9"/>
      <c r="K11" s="9"/>
      <c r="L11" s="9"/>
      <c r="M11" s="51">
        <f t="shared" si="8"/>
        <v>0</v>
      </c>
      <c r="N11" s="7" t="s">
        <v>79</v>
      </c>
    </row>
    <row r="12" spans="1:14" x14ac:dyDescent="0.25">
      <c r="A12" s="77" t="s">
        <v>15</v>
      </c>
      <c r="B12" s="9"/>
      <c r="C12" s="9"/>
      <c r="D12" s="9"/>
      <c r="E12" s="51">
        <f t="shared" si="6"/>
        <v>0</v>
      </c>
      <c r="F12" s="9"/>
      <c r="G12" s="9"/>
      <c r="H12" s="9"/>
      <c r="I12" s="51">
        <f t="shared" si="7"/>
        <v>0</v>
      </c>
      <c r="J12" s="9"/>
      <c r="K12" s="9"/>
      <c r="L12" s="9"/>
      <c r="M12" s="51">
        <f t="shared" si="8"/>
        <v>0</v>
      </c>
      <c r="N12" s="7" t="s">
        <v>79</v>
      </c>
    </row>
    <row r="13" spans="1:14" x14ac:dyDescent="0.25">
      <c r="A13" s="77" t="s">
        <v>48</v>
      </c>
      <c r="B13" s="9"/>
      <c r="C13" s="9"/>
      <c r="D13" s="9"/>
      <c r="E13" s="51">
        <f t="shared" si="6"/>
        <v>0</v>
      </c>
      <c r="F13" s="9"/>
      <c r="G13" s="9"/>
      <c r="H13" s="9"/>
      <c r="I13" s="51">
        <f t="shared" si="7"/>
        <v>0</v>
      </c>
      <c r="J13" s="9"/>
      <c r="K13" s="9"/>
      <c r="L13" s="9"/>
      <c r="M13" s="51">
        <f t="shared" si="8"/>
        <v>0</v>
      </c>
      <c r="N13" s="7" t="s">
        <v>79</v>
      </c>
    </row>
    <row r="14" spans="1:14" x14ac:dyDescent="0.25">
      <c r="A14" s="53" t="s">
        <v>55</v>
      </c>
      <c r="B14" s="9"/>
      <c r="C14" s="9"/>
      <c r="D14" s="9"/>
      <c r="E14" s="51">
        <f t="shared" si="6"/>
        <v>0</v>
      </c>
      <c r="F14" s="9"/>
      <c r="G14" s="9"/>
      <c r="H14" s="9"/>
      <c r="I14" s="51">
        <f t="shared" si="7"/>
        <v>0</v>
      </c>
      <c r="J14" s="9"/>
      <c r="K14" s="9"/>
      <c r="L14" s="9"/>
      <c r="M14" s="51">
        <f t="shared" si="8"/>
        <v>0</v>
      </c>
      <c r="N14" s="7" t="s">
        <v>79</v>
      </c>
    </row>
    <row r="15" spans="1:14" x14ac:dyDescent="0.25">
      <c r="A15" s="52" t="s">
        <v>22</v>
      </c>
      <c r="B15" s="9"/>
      <c r="C15" s="9"/>
      <c r="D15" s="9"/>
      <c r="E15" s="51">
        <f t="shared" si="6"/>
        <v>0</v>
      </c>
      <c r="F15" s="9"/>
      <c r="G15" s="9"/>
      <c r="H15" s="9"/>
      <c r="I15" s="51">
        <f t="shared" si="7"/>
        <v>0</v>
      </c>
      <c r="J15" s="9"/>
      <c r="K15" s="9"/>
      <c r="L15" s="9"/>
      <c r="M15" s="51">
        <f t="shared" si="8"/>
        <v>0</v>
      </c>
      <c r="N15" s="7" t="s">
        <v>79</v>
      </c>
    </row>
    <row r="16" spans="1:14" x14ac:dyDescent="0.25">
      <c r="A16" s="52" t="s">
        <v>47</v>
      </c>
      <c r="B16" s="9"/>
      <c r="C16" s="9"/>
      <c r="D16" s="9"/>
      <c r="E16" s="51">
        <f t="shared" si="6"/>
        <v>0</v>
      </c>
      <c r="F16" s="9"/>
      <c r="G16" s="9"/>
      <c r="H16" s="9"/>
      <c r="I16" s="51">
        <f t="shared" si="7"/>
        <v>0</v>
      </c>
      <c r="J16" s="9"/>
      <c r="K16" s="9"/>
      <c r="L16" s="9"/>
      <c r="M16" s="51">
        <f t="shared" si="8"/>
        <v>0</v>
      </c>
      <c r="N16" s="7" t="s">
        <v>79</v>
      </c>
    </row>
    <row r="17" spans="1:14" x14ac:dyDescent="0.25">
      <c r="A17" s="52" t="s">
        <v>217</v>
      </c>
      <c r="B17" s="9"/>
      <c r="C17" s="9"/>
      <c r="D17" s="9"/>
      <c r="E17" s="51">
        <f t="shared" si="6"/>
        <v>0</v>
      </c>
      <c r="F17" s="9"/>
      <c r="G17" s="9"/>
      <c r="H17" s="9"/>
      <c r="I17" s="51">
        <f t="shared" si="7"/>
        <v>0</v>
      </c>
      <c r="J17" s="9"/>
      <c r="K17" s="9"/>
      <c r="L17" s="9"/>
      <c r="M17" s="51">
        <f t="shared" si="8"/>
        <v>0</v>
      </c>
      <c r="N17" s="7" t="s">
        <v>79</v>
      </c>
    </row>
    <row r="18" spans="1:14" x14ac:dyDescent="0.25">
      <c r="A18" s="52" t="s">
        <v>218</v>
      </c>
      <c r="B18" s="9"/>
      <c r="C18" s="9"/>
      <c r="D18" s="9"/>
      <c r="E18" s="51">
        <f t="shared" si="6"/>
        <v>0</v>
      </c>
      <c r="F18" s="9"/>
      <c r="G18" s="9"/>
      <c r="H18" s="9"/>
      <c r="I18" s="51">
        <f t="shared" si="7"/>
        <v>0</v>
      </c>
      <c r="J18" s="9"/>
      <c r="K18" s="9"/>
      <c r="L18" s="9"/>
      <c r="M18" s="51">
        <f t="shared" si="8"/>
        <v>0</v>
      </c>
      <c r="N18" s="7" t="s">
        <v>79</v>
      </c>
    </row>
    <row r="19" spans="1:14" x14ac:dyDescent="0.25">
      <c r="A19" s="52" t="s">
        <v>59</v>
      </c>
      <c r="B19" s="9"/>
      <c r="C19" s="9"/>
      <c r="D19" s="9"/>
      <c r="E19" s="51">
        <f t="shared" si="6"/>
        <v>0</v>
      </c>
      <c r="F19" s="9"/>
      <c r="G19" s="9"/>
      <c r="H19" s="9"/>
      <c r="I19" s="51">
        <f t="shared" si="7"/>
        <v>0</v>
      </c>
      <c r="J19" s="9"/>
      <c r="K19" s="9"/>
      <c r="L19" s="9"/>
      <c r="M19" s="51">
        <f t="shared" si="8"/>
        <v>0</v>
      </c>
      <c r="N19" s="7" t="s">
        <v>79</v>
      </c>
    </row>
    <row r="20" spans="1:14" x14ac:dyDescent="0.25">
      <c r="A20" s="52" t="s">
        <v>343</v>
      </c>
      <c r="B20" s="9"/>
      <c r="C20" s="9"/>
      <c r="D20" s="9"/>
      <c r="E20" s="51">
        <f t="shared" si="6"/>
        <v>0</v>
      </c>
      <c r="F20" s="9"/>
      <c r="G20" s="9"/>
      <c r="H20" s="9"/>
      <c r="I20" s="51">
        <f t="shared" si="7"/>
        <v>0</v>
      </c>
      <c r="J20" s="9"/>
      <c r="K20" s="9"/>
      <c r="L20" s="9"/>
      <c r="M20" s="51">
        <f t="shared" si="8"/>
        <v>0</v>
      </c>
      <c r="N20" s="7" t="s">
        <v>79</v>
      </c>
    </row>
    <row r="21" spans="1:14" x14ac:dyDescent="0.25">
      <c r="A21" s="52" t="s">
        <v>219</v>
      </c>
      <c r="B21" s="9"/>
      <c r="C21" s="9"/>
      <c r="D21" s="9"/>
      <c r="E21" s="51">
        <f t="shared" si="6"/>
        <v>0</v>
      </c>
      <c r="F21" s="9"/>
      <c r="G21" s="9"/>
      <c r="H21" s="9"/>
      <c r="I21" s="51">
        <f t="shared" si="7"/>
        <v>0</v>
      </c>
      <c r="J21" s="9"/>
      <c r="K21" s="9"/>
      <c r="L21" s="9"/>
      <c r="M21" s="51">
        <f t="shared" si="8"/>
        <v>0</v>
      </c>
      <c r="N21" s="7" t="s">
        <v>79</v>
      </c>
    </row>
    <row r="22" spans="1:14" x14ac:dyDescent="0.25">
      <c r="A22" s="78"/>
    </row>
    <row r="23" spans="1:14" hidden="1" x14ac:dyDescent="0.25">
      <c r="A23" s="78"/>
    </row>
    <row r="24" spans="1:14" hidden="1" x14ac:dyDescent="0.25">
      <c r="A24" s="78"/>
    </row>
    <row r="25" spans="1:14" s="56" customFormat="1" ht="105.6" customHeight="1" x14ac:dyDescent="0.25">
      <c r="A25" s="16" t="s">
        <v>120</v>
      </c>
      <c r="B25" s="16" t="s">
        <v>30</v>
      </c>
      <c r="C25" s="16" t="s">
        <v>28</v>
      </c>
      <c r="D25" s="16" t="s">
        <v>29</v>
      </c>
      <c r="E25" s="16" t="str">
        <f>E3</f>
        <v>2025</v>
      </c>
      <c r="F25" s="16" t="s">
        <v>30</v>
      </c>
      <c r="G25" s="16" t="s">
        <v>28</v>
      </c>
      <c r="H25" s="16" t="s">
        <v>29</v>
      </c>
      <c r="I25" s="16" t="str">
        <f>I3</f>
        <v>2026</v>
      </c>
      <c r="J25" s="16" t="s">
        <v>30</v>
      </c>
      <c r="K25" s="16" t="s">
        <v>28</v>
      </c>
      <c r="L25" s="16" t="s">
        <v>29</v>
      </c>
      <c r="M25" s="16" t="str">
        <f>M3</f>
        <v>2027</v>
      </c>
      <c r="N25" s="14" t="s">
        <v>76</v>
      </c>
    </row>
    <row r="26" spans="1:14" x14ac:dyDescent="0.25">
      <c r="A26" s="49" t="s">
        <v>1</v>
      </c>
      <c r="B26" s="51">
        <f>+B27+SUM(B37:B43)</f>
        <v>0</v>
      </c>
      <c r="C26" s="51">
        <f t="shared" ref="C26:M26" si="9">+C27+SUM(C37:C43)</f>
        <v>0</v>
      </c>
      <c r="D26" s="51">
        <f t="shared" si="9"/>
        <v>0</v>
      </c>
      <c r="E26" s="51">
        <f t="shared" si="9"/>
        <v>0</v>
      </c>
      <c r="F26" s="51">
        <f t="shared" si="9"/>
        <v>0</v>
      </c>
      <c r="G26" s="51">
        <f t="shared" si="9"/>
        <v>0</v>
      </c>
      <c r="H26" s="51">
        <f t="shared" si="9"/>
        <v>0</v>
      </c>
      <c r="I26" s="51">
        <f t="shared" si="9"/>
        <v>0</v>
      </c>
      <c r="J26" s="51">
        <f t="shared" si="9"/>
        <v>0</v>
      </c>
      <c r="K26" s="51">
        <f t="shared" si="9"/>
        <v>0</v>
      </c>
      <c r="L26" s="51">
        <f t="shared" si="9"/>
        <v>0</v>
      </c>
      <c r="M26" s="51">
        <f t="shared" si="9"/>
        <v>0</v>
      </c>
      <c r="N26" s="7" t="s">
        <v>79</v>
      </c>
    </row>
    <row r="27" spans="1:14" x14ac:dyDescent="0.25">
      <c r="A27" s="76" t="s">
        <v>5</v>
      </c>
      <c r="B27" s="51">
        <f>+SUM(B28:B36)</f>
        <v>0</v>
      </c>
      <c r="C27" s="51">
        <f t="shared" ref="C27" si="10">+SUM(C28:C36)</f>
        <v>0</v>
      </c>
      <c r="D27" s="51">
        <f t="shared" ref="D27" si="11">+SUM(D28:D36)</f>
        <v>0</v>
      </c>
      <c r="E27" s="51">
        <f>SUM(B27:D27)</f>
        <v>0</v>
      </c>
      <c r="F27" s="51">
        <f>+SUM(F28:F36)</f>
        <v>0</v>
      </c>
      <c r="G27" s="51">
        <f t="shared" ref="G27" si="12">+SUM(G28:G36)</f>
        <v>0</v>
      </c>
      <c r="H27" s="51">
        <f t="shared" ref="H27" si="13">+SUM(H28:H36)</f>
        <v>0</v>
      </c>
      <c r="I27" s="51">
        <f>SUM(F27:H27)</f>
        <v>0</v>
      </c>
      <c r="J27" s="51">
        <f>+SUM(J28:J36)</f>
        <v>0</v>
      </c>
      <c r="K27" s="51">
        <f t="shared" ref="K27" si="14">+SUM(K28:K36)</f>
        <v>0</v>
      </c>
      <c r="L27" s="51">
        <f t="shared" ref="L27" si="15">+SUM(L28:L36)</f>
        <v>0</v>
      </c>
      <c r="M27" s="51">
        <f>SUM(J27:L27)</f>
        <v>0</v>
      </c>
      <c r="N27" s="7" t="s">
        <v>79</v>
      </c>
    </row>
    <row r="28" spans="1:14" x14ac:dyDescent="0.25">
      <c r="A28" s="77" t="s">
        <v>46</v>
      </c>
      <c r="B28" s="9"/>
      <c r="C28" s="9"/>
      <c r="D28" s="9"/>
      <c r="E28" s="51">
        <f>SUM(B28:D28)</f>
        <v>0</v>
      </c>
      <c r="F28" s="9"/>
      <c r="G28" s="9"/>
      <c r="H28" s="9"/>
      <c r="I28" s="51">
        <f>SUM(F28:H28)</f>
        <v>0</v>
      </c>
      <c r="J28" s="9"/>
      <c r="K28" s="9"/>
      <c r="L28" s="9"/>
      <c r="M28" s="51">
        <f>SUM(J28:L28)</f>
        <v>0</v>
      </c>
      <c r="N28" s="7" t="s">
        <v>79</v>
      </c>
    </row>
    <row r="29" spans="1:14" x14ac:dyDescent="0.25">
      <c r="A29" s="77" t="s">
        <v>54</v>
      </c>
      <c r="B29" s="9"/>
      <c r="C29" s="9"/>
      <c r="D29" s="9"/>
      <c r="E29" s="51">
        <f>SUM(B29:D29)</f>
        <v>0</v>
      </c>
      <c r="F29" s="9"/>
      <c r="G29" s="9"/>
      <c r="H29" s="9"/>
      <c r="I29" s="51">
        <f>SUM(F29:H29)</f>
        <v>0</v>
      </c>
      <c r="J29" s="9"/>
      <c r="K29" s="9"/>
      <c r="L29" s="9"/>
      <c r="M29" s="51">
        <f>SUM(J29:L29)</f>
        <v>0</v>
      </c>
      <c r="N29" s="7" t="s">
        <v>79</v>
      </c>
    </row>
    <row r="30" spans="1:14" x14ac:dyDescent="0.25">
      <c r="A30" s="77" t="s">
        <v>6</v>
      </c>
      <c r="B30" s="9"/>
      <c r="C30" s="9"/>
      <c r="D30" s="9"/>
      <c r="E30" s="51">
        <f>SUM(B30:D30)</f>
        <v>0</v>
      </c>
      <c r="F30" s="9"/>
      <c r="G30" s="9"/>
      <c r="H30" s="9"/>
      <c r="I30" s="51">
        <f t="shared" ref="I30:I39" si="16">SUM(F30:H30)</f>
        <v>0</v>
      </c>
      <c r="J30" s="9"/>
      <c r="K30" s="9"/>
      <c r="L30" s="9"/>
      <c r="M30" s="51">
        <f t="shared" ref="M30:M39" si="17">SUM(J30:L30)</f>
        <v>0</v>
      </c>
      <c r="N30" s="7" t="s">
        <v>79</v>
      </c>
    </row>
    <row r="31" spans="1:14" x14ac:dyDescent="0.25">
      <c r="A31" s="77" t="s">
        <v>50</v>
      </c>
      <c r="B31" s="9"/>
      <c r="C31" s="9"/>
      <c r="D31" s="9"/>
      <c r="E31" s="51">
        <f t="shared" ref="E31:E39" si="18">SUM(B31:D31)</f>
        <v>0</v>
      </c>
      <c r="F31" s="9"/>
      <c r="G31" s="9"/>
      <c r="H31" s="9"/>
      <c r="I31" s="51">
        <f t="shared" si="16"/>
        <v>0</v>
      </c>
      <c r="J31" s="9"/>
      <c r="K31" s="9"/>
      <c r="L31" s="9"/>
      <c r="M31" s="51">
        <f t="shared" si="17"/>
        <v>0</v>
      </c>
      <c r="N31" s="7" t="s">
        <v>79</v>
      </c>
    </row>
    <row r="32" spans="1:14" x14ac:dyDescent="0.25">
      <c r="A32" s="77" t="s">
        <v>49</v>
      </c>
      <c r="B32" s="9"/>
      <c r="C32" s="9"/>
      <c r="D32" s="9"/>
      <c r="E32" s="51">
        <f t="shared" si="18"/>
        <v>0</v>
      </c>
      <c r="F32" s="9"/>
      <c r="G32" s="9"/>
      <c r="H32" s="9"/>
      <c r="I32" s="51">
        <f t="shared" si="16"/>
        <v>0</v>
      </c>
      <c r="J32" s="9"/>
      <c r="K32" s="9"/>
      <c r="L32" s="9"/>
      <c r="M32" s="51">
        <f t="shared" si="17"/>
        <v>0</v>
      </c>
      <c r="N32" s="7" t="s">
        <v>79</v>
      </c>
    </row>
    <row r="33" spans="1:14" x14ac:dyDescent="0.25">
      <c r="A33" s="77" t="s">
        <v>14</v>
      </c>
      <c r="B33" s="9"/>
      <c r="C33" s="9"/>
      <c r="D33" s="9"/>
      <c r="E33" s="51">
        <f t="shared" si="18"/>
        <v>0</v>
      </c>
      <c r="F33" s="9"/>
      <c r="G33" s="9"/>
      <c r="H33" s="9"/>
      <c r="I33" s="51">
        <f t="shared" si="16"/>
        <v>0</v>
      </c>
      <c r="J33" s="9"/>
      <c r="K33" s="9"/>
      <c r="L33" s="9"/>
      <c r="M33" s="51">
        <f t="shared" si="17"/>
        <v>0</v>
      </c>
      <c r="N33" s="7" t="s">
        <v>79</v>
      </c>
    </row>
    <row r="34" spans="1:14" x14ac:dyDescent="0.25">
      <c r="A34" s="77" t="s">
        <v>15</v>
      </c>
      <c r="B34" s="9"/>
      <c r="C34" s="9"/>
      <c r="D34" s="9"/>
      <c r="E34" s="51">
        <f t="shared" si="18"/>
        <v>0</v>
      </c>
      <c r="F34" s="9"/>
      <c r="G34" s="9"/>
      <c r="H34" s="9"/>
      <c r="I34" s="51">
        <f t="shared" si="16"/>
        <v>0</v>
      </c>
      <c r="J34" s="9"/>
      <c r="K34" s="9"/>
      <c r="L34" s="9"/>
      <c r="M34" s="51">
        <f t="shared" si="17"/>
        <v>0</v>
      </c>
      <c r="N34" s="7" t="s">
        <v>79</v>
      </c>
    </row>
    <row r="35" spans="1:14" x14ac:dyDescent="0.25">
      <c r="A35" s="77" t="s">
        <v>48</v>
      </c>
      <c r="B35" s="9"/>
      <c r="C35" s="9"/>
      <c r="D35" s="9"/>
      <c r="E35" s="51">
        <f t="shared" si="18"/>
        <v>0</v>
      </c>
      <c r="F35" s="9"/>
      <c r="G35" s="9"/>
      <c r="H35" s="9"/>
      <c r="I35" s="51">
        <f t="shared" si="16"/>
        <v>0</v>
      </c>
      <c r="J35" s="9"/>
      <c r="K35" s="9"/>
      <c r="L35" s="9"/>
      <c r="M35" s="51">
        <f t="shared" si="17"/>
        <v>0</v>
      </c>
      <c r="N35" s="7" t="s">
        <v>79</v>
      </c>
    </row>
    <row r="36" spans="1:14" x14ac:dyDescent="0.25">
      <c r="A36" s="53" t="s">
        <v>55</v>
      </c>
      <c r="B36" s="9"/>
      <c r="C36" s="9"/>
      <c r="D36" s="9"/>
      <c r="E36" s="51">
        <f t="shared" si="18"/>
        <v>0</v>
      </c>
      <c r="F36" s="9"/>
      <c r="G36" s="9"/>
      <c r="H36" s="9"/>
      <c r="I36" s="51">
        <f t="shared" si="16"/>
        <v>0</v>
      </c>
      <c r="J36" s="9"/>
      <c r="K36" s="9"/>
      <c r="L36" s="9"/>
      <c r="M36" s="51">
        <f t="shared" si="17"/>
        <v>0</v>
      </c>
      <c r="N36" s="7" t="s">
        <v>79</v>
      </c>
    </row>
    <row r="37" spans="1:14" x14ac:dyDescent="0.25">
      <c r="A37" s="52" t="s">
        <v>22</v>
      </c>
      <c r="B37" s="9"/>
      <c r="C37" s="9"/>
      <c r="D37" s="9"/>
      <c r="E37" s="51">
        <f t="shared" si="18"/>
        <v>0</v>
      </c>
      <c r="F37" s="9"/>
      <c r="G37" s="9"/>
      <c r="H37" s="9"/>
      <c r="I37" s="51">
        <f t="shared" si="16"/>
        <v>0</v>
      </c>
      <c r="J37" s="9"/>
      <c r="K37" s="9"/>
      <c r="L37" s="9"/>
      <c r="M37" s="51">
        <f t="shared" si="17"/>
        <v>0</v>
      </c>
      <c r="N37" s="7" t="s">
        <v>79</v>
      </c>
    </row>
    <row r="38" spans="1:14" x14ac:dyDescent="0.25">
      <c r="A38" s="52" t="s">
        <v>47</v>
      </c>
      <c r="B38" s="9"/>
      <c r="C38" s="9"/>
      <c r="D38" s="9"/>
      <c r="E38" s="51">
        <f t="shared" si="18"/>
        <v>0</v>
      </c>
      <c r="F38" s="9"/>
      <c r="G38" s="9"/>
      <c r="H38" s="9"/>
      <c r="I38" s="51">
        <f t="shared" si="16"/>
        <v>0</v>
      </c>
      <c r="J38" s="9"/>
      <c r="K38" s="9"/>
      <c r="L38" s="9"/>
      <c r="M38" s="51">
        <f t="shared" si="17"/>
        <v>0</v>
      </c>
      <c r="N38" s="7" t="s">
        <v>79</v>
      </c>
    </row>
    <row r="39" spans="1:14" x14ac:dyDescent="0.25">
      <c r="A39" s="52" t="s">
        <v>217</v>
      </c>
      <c r="B39" s="9"/>
      <c r="C39" s="9"/>
      <c r="D39" s="9"/>
      <c r="E39" s="51">
        <f t="shared" si="18"/>
        <v>0</v>
      </c>
      <c r="F39" s="9"/>
      <c r="G39" s="9"/>
      <c r="H39" s="9"/>
      <c r="I39" s="51">
        <f t="shared" si="16"/>
        <v>0</v>
      </c>
      <c r="J39" s="9"/>
      <c r="K39" s="9"/>
      <c r="L39" s="9"/>
      <c r="M39" s="51">
        <f t="shared" si="17"/>
        <v>0</v>
      </c>
      <c r="N39" s="7" t="s">
        <v>79</v>
      </c>
    </row>
    <row r="40" spans="1:14" x14ac:dyDescent="0.25">
      <c r="A40" s="52" t="s">
        <v>218</v>
      </c>
      <c r="B40" s="9"/>
      <c r="C40" s="9"/>
      <c r="D40" s="9"/>
      <c r="E40" s="51">
        <f t="shared" ref="E40:E43" si="19">SUM(B40:D40)</f>
        <v>0</v>
      </c>
      <c r="F40" s="9"/>
      <c r="G40" s="9"/>
      <c r="H40" s="9"/>
      <c r="I40" s="51">
        <f t="shared" ref="I40:I43" si="20">SUM(F40:H40)</f>
        <v>0</v>
      </c>
      <c r="J40" s="9"/>
      <c r="K40" s="9"/>
      <c r="L40" s="9"/>
      <c r="M40" s="51">
        <f t="shared" ref="M40:M43" si="21">SUM(J40:L40)</f>
        <v>0</v>
      </c>
      <c r="N40" s="7" t="s">
        <v>79</v>
      </c>
    </row>
    <row r="41" spans="1:14" x14ac:dyDescent="0.25">
      <c r="A41" s="52" t="s">
        <v>59</v>
      </c>
      <c r="B41" s="9"/>
      <c r="C41" s="9"/>
      <c r="D41" s="9"/>
      <c r="E41" s="51">
        <f t="shared" si="19"/>
        <v>0</v>
      </c>
      <c r="F41" s="9"/>
      <c r="G41" s="9"/>
      <c r="H41" s="9"/>
      <c r="I41" s="51">
        <f t="shared" si="20"/>
        <v>0</v>
      </c>
      <c r="J41" s="9"/>
      <c r="K41" s="9"/>
      <c r="L41" s="9"/>
      <c r="M41" s="51">
        <f t="shared" si="21"/>
        <v>0</v>
      </c>
      <c r="N41" s="7" t="s">
        <v>79</v>
      </c>
    </row>
    <row r="42" spans="1:14" x14ac:dyDescent="0.25">
      <c r="A42" s="52" t="s">
        <v>343</v>
      </c>
      <c r="B42" s="9"/>
      <c r="C42" s="9"/>
      <c r="D42" s="9"/>
      <c r="E42" s="51">
        <f t="shared" si="19"/>
        <v>0</v>
      </c>
      <c r="F42" s="9"/>
      <c r="G42" s="9"/>
      <c r="H42" s="9"/>
      <c r="I42" s="51">
        <f t="shared" si="20"/>
        <v>0</v>
      </c>
      <c r="J42" s="9"/>
      <c r="K42" s="9"/>
      <c r="L42" s="9"/>
      <c r="M42" s="51">
        <f t="shared" si="21"/>
        <v>0</v>
      </c>
      <c r="N42" s="7" t="s">
        <v>79</v>
      </c>
    </row>
    <row r="43" spans="1:14" x14ac:dyDescent="0.25">
      <c r="A43" s="52" t="s">
        <v>219</v>
      </c>
      <c r="B43" s="9"/>
      <c r="C43" s="9"/>
      <c r="D43" s="9"/>
      <c r="E43" s="51">
        <f t="shared" si="19"/>
        <v>0</v>
      </c>
      <c r="F43" s="9"/>
      <c r="G43" s="9"/>
      <c r="H43" s="9"/>
      <c r="I43" s="51">
        <f t="shared" si="20"/>
        <v>0</v>
      </c>
      <c r="J43" s="9"/>
      <c r="K43" s="9"/>
      <c r="L43" s="9"/>
      <c r="M43" s="51">
        <f t="shared" si="21"/>
        <v>0</v>
      </c>
      <c r="N43" s="7" t="s">
        <v>79</v>
      </c>
    </row>
  </sheetData>
  <sheetProtection algorithmName="SHA-512" hashValue="nPMnLcqop5bkTC9BNfamp9yxO0RVohaS1UU7KqshElJWwnCFgkHXjqMESh9E5SITfmPPThq180XXXo3BRByOtw==" saltValue="o2fFAp1zAksmkK1+d7N8Pw==" spinCount="100000" sheet="1" objects="1" scenarios="1"/>
  <dataValidations count="1">
    <dataValidation type="decimal" operator="greaterThanOrEqual" allowBlank="1" showInputMessage="1" showErrorMessage="1" error="Il valore deve essere immesso con segno positivo" sqref="B6:D21 B28:D43 F6:H21 F28:H43 J6:L21 J28:L43" xr:uid="{00000000-0002-0000-0200-000000000000}">
      <formula1>0</formula1>
    </dataValidation>
  </dataValidations>
  <pageMargins left="0.70866141732283472" right="0.70866141732283472" top="0.74803149606299213" bottom="0.74803149606299213" header="0.31496062992125984" footer="0.31496062992125984"/>
  <pageSetup paperSize="9" scale="4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pageSetUpPr fitToPage="1"/>
  </sheetPr>
  <dimension ref="A3:E45"/>
  <sheetViews>
    <sheetView showGridLines="0" zoomScale="80" zoomScaleNormal="80" workbookViewId="0">
      <selection activeCell="A9" sqref="A9"/>
    </sheetView>
  </sheetViews>
  <sheetFormatPr defaultColWidth="8.7109375" defaultRowHeight="15" x14ac:dyDescent="0.25"/>
  <cols>
    <col min="1" max="1" width="111.5703125" style="37" bestFit="1" customWidth="1"/>
    <col min="2" max="4" width="13.85546875" style="59" customWidth="1"/>
    <col min="5" max="5" width="90.85546875" style="37" customWidth="1"/>
    <col min="6" max="16384" width="8.7109375" style="37"/>
  </cols>
  <sheetData>
    <row r="3" spans="1:5" ht="18.75" x14ac:dyDescent="0.25">
      <c r="A3" s="15" t="s">
        <v>121</v>
      </c>
      <c r="B3" s="14" t="str">
        <f>'Schemi di sintesi'!B7</f>
        <v>2025</v>
      </c>
      <c r="C3" s="14" t="str">
        <f>'Schemi di sintesi'!C7</f>
        <v>2026</v>
      </c>
      <c r="D3" s="14" t="str">
        <f>'Schemi di sintesi'!D7</f>
        <v>2027</v>
      </c>
      <c r="E3" s="14" t="s">
        <v>76</v>
      </c>
    </row>
    <row r="4" spans="1:5" x14ac:dyDescent="0.25">
      <c r="A4" s="49" t="s">
        <v>2</v>
      </c>
      <c r="B4" s="68">
        <f>SUM(B5:B10)</f>
        <v>0</v>
      </c>
      <c r="C4" s="68">
        <f>SUM(C5:C10)</f>
        <v>0</v>
      </c>
      <c r="D4" s="68">
        <f>SUM(D5:D10)</f>
        <v>0</v>
      </c>
      <c r="E4" s="7" t="s">
        <v>79</v>
      </c>
    </row>
    <row r="5" spans="1:5" x14ac:dyDescent="0.25">
      <c r="A5" s="73" t="s">
        <v>8</v>
      </c>
      <c r="B5" s="10"/>
      <c r="C5" s="10"/>
      <c r="D5" s="10"/>
      <c r="E5" s="7" t="s">
        <v>79</v>
      </c>
    </row>
    <row r="6" spans="1:5" x14ac:dyDescent="0.25">
      <c r="A6" s="73" t="s">
        <v>9</v>
      </c>
      <c r="B6" s="10"/>
      <c r="C6" s="10"/>
      <c r="D6" s="10"/>
      <c r="E6" s="7" t="s">
        <v>79</v>
      </c>
    </row>
    <row r="7" spans="1:5" x14ac:dyDescent="0.25">
      <c r="A7" s="73" t="s">
        <v>10</v>
      </c>
      <c r="B7" s="10"/>
      <c r="C7" s="10"/>
      <c r="D7" s="10"/>
      <c r="E7" s="7" t="s">
        <v>79</v>
      </c>
    </row>
    <row r="8" spans="1:5" x14ac:dyDescent="0.25">
      <c r="A8" s="73" t="s">
        <v>21</v>
      </c>
      <c r="B8" s="10"/>
      <c r="C8" s="10"/>
      <c r="D8" s="10"/>
      <c r="E8" s="7" t="s">
        <v>79</v>
      </c>
    </row>
    <row r="9" spans="1:5" x14ac:dyDescent="0.25">
      <c r="A9" s="73" t="s">
        <v>17</v>
      </c>
      <c r="B9" s="10"/>
      <c r="C9" s="10"/>
      <c r="D9" s="10"/>
      <c r="E9" s="7" t="s">
        <v>79</v>
      </c>
    </row>
    <row r="10" spans="1:5" x14ac:dyDescent="0.25">
      <c r="A10" s="73" t="s">
        <v>4</v>
      </c>
      <c r="B10" s="10"/>
      <c r="C10" s="10"/>
      <c r="D10" s="10"/>
      <c r="E10" s="7" t="s">
        <v>79</v>
      </c>
    </row>
    <row r="11" spans="1:5" x14ac:dyDescent="0.25">
      <c r="A11" s="49" t="s">
        <v>132</v>
      </c>
      <c r="B11" s="10"/>
      <c r="C11" s="10"/>
      <c r="D11" s="10"/>
      <c r="E11" s="7" t="s">
        <v>79</v>
      </c>
    </row>
    <row r="12" spans="1:5" x14ac:dyDescent="0.25">
      <c r="A12" s="49" t="s">
        <v>133</v>
      </c>
      <c r="B12" s="68">
        <f>SUM(B13:B16)</f>
        <v>0</v>
      </c>
      <c r="C12" s="68">
        <f>SUM(C13:C16)</f>
        <v>0</v>
      </c>
      <c r="D12" s="68">
        <f>SUM(D13:D16)</f>
        <v>0</v>
      </c>
      <c r="E12" s="7" t="s">
        <v>79</v>
      </c>
    </row>
    <row r="13" spans="1:5" x14ac:dyDescent="0.25">
      <c r="A13" s="73" t="s">
        <v>264</v>
      </c>
      <c r="B13" s="10"/>
      <c r="C13" s="10"/>
      <c r="D13" s="10"/>
      <c r="E13" s="7" t="s">
        <v>79</v>
      </c>
    </row>
    <row r="14" spans="1:5" ht="15" customHeight="1" x14ac:dyDescent="0.25">
      <c r="A14" s="73" t="s">
        <v>265</v>
      </c>
      <c r="B14" s="10"/>
      <c r="C14" s="10"/>
      <c r="D14" s="10"/>
      <c r="E14" s="7" t="s">
        <v>79</v>
      </c>
    </row>
    <row r="15" spans="1:5" ht="15" customHeight="1" x14ac:dyDescent="0.25">
      <c r="A15" s="73" t="s">
        <v>266</v>
      </c>
      <c r="B15" s="10"/>
      <c r="C15" s="10"/>
      <c r="D15" s="10"/>
      <c r="E15" s="7" t="s">
        <v>79</v>
      </c>
    </row>
    <row r="16" spans="1:5" ht="15" customHeight="1" x14ac:dyDescent="0.25">
      <c r="A16" s="73" t="s">
        <v>267</v>
      </c>
      <c r="B16" s="10"/>
      <c r="C16" s="10"/>
      <c r="D16" s="10"/>
      <c r="E16" s="7" t="s">
        <v>79</v>
      </c>
    </row>
    <row r="17" spans="1:5" x14ac:dyDescent="0.25">
      <c r="A17" s="49" t="s">
        <v>3</v>
      </c>
      <c r="B17" s="68">
        <f>SUM(B18:B24)</f>
        <v>0</v>
      </c>
      <c r="C17" s="68">
        <f>SUM(C18:C24)</f>
        <v>0</v>
      </c>
      <c r="D17" s="68">
        <f>SUM(D18:D24)</f>
        <v>0</v>
      </c>
      <c r="E17" s="7" t="s">
        <v>79</v>
      </c>
    </row>
    <row r="18" spans="1:5" x14ac:dyDescent="0.25">
      <c r="A18" s="73" t="s">
        <v>11</v>
      </c>
      <c r="B18" s="10"/>
      <c r="C18" s="10"/>
      <c r="D18" s="10"/>
      <c r="E18" s="7" t="s">
        <v>79</v>
      </c>
    </row>
    <row r="19" spans="1:5" x14ac:dyDescent="0.25">
      <c r="A19" s="73" t="s">
        <v>12</v>
      </c>
      <c r="B19" s="10"/>
      <c r="C19" s="10"/>
      <c r="D19" s="10"/>
      <c r="E19" s="7" t="s">
        <v>79</v>
      </c>
    </row>
    <row r="20" spans="1:5" x14ac:dyDescent="0.25">
      <c r="A20" s="73" t="s">
        <v>13</v>
      </c>
      <c r="B20" s="10"/>
      <c r="C20" s="10"/>
      <c r="D20" s="10"/>
      <c r="E20" s="7" t="s">
        <v>79</v>
      </c>
    </row>
    <row r="21" spans="1:5" x14ac:dyDescent="0.25">
      <c r="A21" s="73" t="s">
        <v>18</v>
      </c>
      <c r="B21" s="10"/>
      <c r="C21" s="10"/>
      <c r="D21" s="10"/>
      <c r="E21" s="7" t="s">
        <v>79</v>
      </c>
    </row>
    <row r="22" spans="1:5" x14ac:dyDescent="0.25">
      <c r="A22" s="73" t="s">
        <v>19</v>
      </c>
      <c r="B22" s="10"/>
      <c r="C22" s="10"/>
      <c r="D22" s="10"/>
      <c r="E22" s="7" t="s">
        <v>79</v>
      </c>
    </row>
    <row r="23" spans="1:5" x14ac:dyDescent="0.25">
      <c r="A23" s="73" t="s">
        <v>20</v>
      </c>
      <c r="B23" s="10"/>
      <c r="C23" s="10"/>
      <c r="D23" s="10"/>
      <c r="E23" s="7" t="s">
        <v>79</v>
      </c>
    </row>
    <row r="24" spans="1:5" x14ac:dyDescent="0.25">
      <c r="A24" s="73" t="s">
        <v>4</v>
      </c>
      <c r="B24" s="10"/>
      <c r="C24" s="10"/>
      <c r="D24" s="10"/>
      <c r="E24" s="7" t="s">
        <v>79</v>
      </c>
    </row>
    <row r="25" spans="1:5" ht="15.75" x14ac:dyDescent="0.25">
      <c r="A25" s="67"/>
      <c r="B25" s="67"/>
      <c r="C25" s="67"/>
      <c r="D25" s="67"/>
    </row>
    <row r="26" spans="1:5" ht="15.75" x14ac:dyDescent="0.25">
      <c r="A26" s="67"/>
      <c r="B26" s="67"/>
      <c r="C26" s="67"/>
      <c r="D26" s="67"/>
    </row>
    <row r="27" spans="1:5" ht="18.75" x14ac:dyDescent="0.25">
      <c r="A27" s="15" t="s">
        <v>122</v>
      </c>
      <c r="B27" s="14" t="str">
        <f>B3</f>
        <v>2025</v>
      </c>
      <c r="C27" s="14" t="str">
        <f>C3</f>
        <v>2026</v>
      </c>
      <c r="D27" s="14" t="str">
        <f>D3</f>
        <v>2027</v>
      </c>
      <c r="E27" s="14" t="s">
        <v>76</v>
      </c>
    </row>
    <row r="28" spans="1:5" x14ac:dyDescent="0.25">
      <c r="A28" s="49" t="s">
        <v>51</v>
      </c>
      <c r="B28" s="74">
        <f>SUM(B29:B35)</f>
        <v>0</v>
      </c>
      <c r="C28" s="74">
        <f>SUM(C29:C35)</f>
        <v>0</v>
      </c>
      <c r="D28" s="74">
        <f>SUM(D29:D35)</f>
        <v>0</v>
      </c>
      <c r="E28" s="7" t="s">
        <v>79</v>
      </c>
    </row>
    <row r="29" spans="1:5" x14ac:dyDescent="0.25">
      <c r="A29" s="73" t="s">
        <v>353</v>
      </c>
      <c r="B29" s="13"/>
      <c r="C29" s="13"/>
      <c r="D29" s="13"/>
      <c r="E29" s="7" t="s">
        <v>79</v>
      </c>
    </row>
    <row r="30" spans="1:5" x14ac:dyDescent="0.25">
      <c r="A30" s="73" t="s">
        <v>354</v>
      </c>
      <c r="B30" s="13"/>
      <c r="C30" s="13"/>
      <c r="D30" s="13"/>
      <c r="E30" s="7" t="s">
        <v>79</v>
      </c>
    </row>
    <row r="31" spans="1:5" x14ac:dyDescent="0.25">
      <c r="A31" s="73" t="s">
        <v>355</v>
      </c>
      <c r="B31" s="13"/>
      <c r="C31" s="13"/>
      <c r="D31" s="13"/>
      <c r="E31" s="7" t="s">
        <v>79</v>
      </c>
    </row>
    <row r="32" spans="1:5" x14ac:dyDescent="0.25">
      <c r="A32" s="73" t="s">
        <v>356</v>
      </c>
      <c r="B32" s="13"/>
      <c r="C32" s="13"/>
      <c r="D32" s="13"/>
      <c r="E32" s="7" t="s">
        <v>79</v>
      </c>
    </row>
    <row r="33" spans="1:5" x14ac:dyDescent="0.25">
      <c r="A33" s="73" t="s">
        <v>56</v>
      </c>
      <c r="B33" s="13"/>
      <c r="C33" s="13"/>
      <c r="D33" s="13"/>
      <c r="E33" s="7" t="s">
        <v>79</v>
      </c>
    </row>
    <row r="34" spans="1:5" x14ac:dyDescent="0.25">
      <c r="A34" s="73" t="s">
        <v>57</v>
      </c>
      <c r="B34" s="13"/>
      <c r="C34" s="13"/>
      <c r="D34" s="13"/>
      <c r="E34" s="7" t="s">
        <v>79</v>
      </c>
    </row>
    <row r="35" spans="1:5" x14ac:dyDescent="0.25">
      <c r="A35" s="73" t="s">
        <v>64</v>
      </c>
      <c r="B35" s="13"/>
      <c r="C35" s="13"/>
      <c r="D35" s="13"/>
      <c r="E35" s="7" t="s">
        <v>79</v>
      </c>
    </row>
    <row r="37" spans="1:5" x14ac:dyDescent="0.25">
      <c r="A37" s="75"/>
    </row>
    <row r="38" spans="1:5" ht="18.75" x14ac:dyDescent="0.25">
      <c r="A38" s="15" t="s">
        <v>345</v>
      </c>
      <c r="B38" s="14" t="str">
        <f>B27</f>
        <v>2025</v>
      </c>
      <c r="C38" s="14" t="str">
        <f>C27</f>
        <v>2026</v>
      </c>
      <c r="D38" s="14" t="str">
        <f>D27</f>
        <v>2027</v>
      </c>
      <c r="E38" s="14"/>
    </row>
    <row r="39" spans="1:5" x14ac:dyDescent="0.25">
      <c r="A39" s="49" t="s">
        <v>346</v>
      </c>
      <c r="B39" s="74">
        <f>SUM(B40:B45)</f>
        <v>0</v>
      </c>
      <c r="C39" s="74">
        <f>SUM(C40:C45)</f>
        <v>0</v>
      </c>
      <c r="D39" s="74">
        <f>SUM(D40:D45)</f>
        <v>0</v>
      </c>
      <c r="E39" s="7" t="s">
        <v>79</v>
      </c>
    </row>
    <row r="40" spans="1:5" x14ac:dyDescent="0.25">
      <c r="A40" s="73" t="s">
        <v>347</v>
      </c>
      <c r="B40" s="13"/>
      <c r="C40" s="13"/>
      <c r="D40" s="13"/>
      <c r="E40" s="7" t="s">
        <v>79</v>
      </c>
    </row>
    <row r="41" spans="1:5" x14ac:dyDescent="0.25">
      <c r="A41" s="73" t="s">
        <v>348</v>
      </c>
      <c r="B41" s="13"/>
      <c r="C41" s="13"/>
      <c r="D41" s="13"/>
      <c r="E41" s="7" t="s">
        <v>79</v>
      </c>
    </row>
    <row r="42" spans="1:5" x14ac:dyDescent="0.25">
      <c r="A42" s="73" t="s">
        <v>349</v>
      </c>
      <c r="B42" s="13"/>
      <c r="C42" s="13"/>
      <c r="D42" s="13"/>
      <c r="E42" s="7" t="s">
        <v>79</v>
      </c>
    </row>
    <row r="43" spans="1:5" x14ac:dyDescent="0.25">
      <c r="A43" s="73" t="s">
        <v>350</v>
      </c>
      <c r="B43" s="13"/>
      <c r="C43" s="13"/>
      <c r="D43" s="13"/>
      <c r="E43" s="7" t="s">
        <v>79</v>
      </c>
    </row>
    <row r="44" spans="1:5" x14ac:dyDescent="0.25">
      <c r="A44" s="73" t="s">
        <v>351</v>
      </c>
      <c r="B44" s="13"/>
      <c r="C44" s="13"/>
      <c r="D44" s="13"/>
      <c r="E44" s="7" t="s">
        <v>79</v>
      </c>
    </row>
    <row r="45" spans="1:5" x14ac:dyDescent="0.25">
      <c r="A45" s="73" t="s">
        <v>352</v>
      </c>
      <c r="B45" s="13"/>
      <c r="C45" s="13"/>
      <c r="D45" s="13"/>
      <c r="E45" s="7" t="s">
        <v>79</v>
      </c>
    </row>
  </sheetData>
  <sheetProtection algorithmName="SHA-512" hashValue="1ofVnVhkyNFszUFv7nRZCFkDSFPBBNfQxbeYc+832ZVShbrdGSrzkF+xYcbuBqaLw3+agk/sTrKPX6yLYtBPVA==" saltValue="3Sxw3jwN8KTuaP5/qyWv4w==" spinCount="100000" sheet="1" objects="1" scenarios="1"/>
  <dataValidations count="3">
    <dataValidation type="decimal" operator="greaterThanOrEqual" allowBlank="1" showInputMessage="1" showErrorMessage="1" error="Il valore deve essere immesso con segno positivo." sqref="B5:D11 B13:D16 B18:D24" xr:uid="{00000000-0002-0000-0300-000000000000}">
      <formula1>0</formula1>
    </dataValidation>
    <dataValidation type="decimal" operator="greaterThanOrEqual" allowBlank="1" showInputMessage="1" showErrorMessage="1" error="Il valore deve essere maggiore o uguale a zero" sqref="B29:D34" xr:uid="{00000000-0002-0000-0300-000001000000}">
      <formula1>0</formula1>
    </dataValidation>
    <dataValidation type="whole" operator="greaterThanOrEqual" allowBlank="1" showInputMessage="1" showErrorMessage="1" sqref="B40:D45" xr:uid="{22CAB065-50E1-42E3-903B-CCD4923BD445}">
      <formula1>0</formula1>
    </dataValidation>
  </dataValidations>
  <pageMargins left="0.70866141732283472" right="0.70866141732283472" top="0.74803149606299213" bottom="0.74803149606299213" header="0.31496062992125984" footer="0.31496062992125984"/>
  <pageSetup paperSize="9" scale="5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pageSetUpPr fitToPage="1"/>
  </sheetPr>
  <dimension ref="A2:E104"/>
  <sheetViews>
    <sheetView showGridLines="0" zoomScale="90" zoomScaleNormal="90" workbookViewId="0">
      <selection activeCell="A3" sqref="A3"/>
    </sheetView>
  </sheetViews>
  <sheetFormatPr defaultColWidth="8.7109375" defaultRowHeight="15" x14ac:dyDescent="0.25"/>
  <cols>
    <col min="1" max="1" width="84" style="37" bestFit="1" customWidth="1"/>
    <col min="2" max="4" width="13.85546875" style="59" customWidth="1"/>
    <col min="5" max="5" width="90.85546875" style="37" customWidth="1"/>
    <col min="6" max="16384" width="8.7109375" style="37"/>
  </cols>
  <sheetData>
    <row r="2" spans="1:5" ht="15.75" x14ac:dyDescent="0.25">
      <c r="A2" s="67"/>
      <c r="B2" s="67"/>
      <c r="C2" s="67"/>
      <c r="D2" s="67"/>
    </row>
    <row r="3" spans="1:5" ht="15.75" x14ac:dyDescent="0.25">
      <c r="A3" s="5" t="s">
        <v>126</v>
      </c>
      <c r="B3" s="6" t="str">
        <f>'Schemi di sintesi'!B7</f>
        <v>2025</v>
      </c>
      <c r="C3" s="6" t="str">
        <f>'Schemi di sintesi'!C7</f>
        <v>2026</v>
      </c>
      <c r="D3" s="6" t="str">
        <f>'Schemi di sintesi'!D7</f>
        <v>2027</v>
      </c>
      <c r="E3" s="6" t="s">
        <v>76</v>
      </c>
    </row>
    <row r="4" spans="1:5" x14ac:dyDescent="0.25">
      <c r="A4" s="49" t="s">
        <v>65</v>
      </c>
      <c r="B4" s="68">
        <f>+B5+B15+B16+B17+B18</f>
        <v>0</v>
      </c>
      <c r="C4" s="68">
        <f>+C5+C15+C16+C17+C18</f>
        <v>0</v>
      </c>
      <c r="D4" s="68">
        <f>+D5+D15+D16+D17+D18</f>
        <v>0</v>
      </c>
      <c r="E4" s="7" t="s">
        <v>79</v>
      </c>
    </row>
    <row r="5" spans="1:5" x14ac:dyDescent="0.25">
      <c r="A5" s="52" t="s">
        <v>5</v>
      </c>
      <c r="B5" s="68">
        <f>+SUM(B6:B14)</f>
        <v>0</v>
      </c>
      <c r="C5" s="68">
        <f t="shared" ref="C5:D5" si="0">+SUM(C6:C14)</f>
        <v>0</v>
      </c>
      <c r="D5" s="68">
        <f t="shared" si="0"/>
        <v>0</v>
      </c>
      <c r="E5" s="7" t="s">
        <v>79</v>
      </c>
    </row>
    <row r="6" spans="1:5" x14ac:dyDescent="0.25">
      <c r="A6" s="64" t="s">
        <v>46</v>
      </c>
      <c r="B6" s="11"/>
      <c r="C6" s="11"/>
      <c r="D6" s="11"/>
      <c r="E6" s="7" t="s">
        <v>79</v>
      </c>
    </row>
    <row r="7" spans="1:5" x14ac:dyDescent="0.25">
      <c r="A7" s="64" t="s">
        <v>54</v>
      </c>
      <c r="B7" s="11"/>
      <c r="C7" s="11"/>
      <c r="D7" s="11"/>
      <c r="E7" s="7" t="s">
        <v>79</v>
      </c>
    </row>
    <row r="8" spans="1:5" x14ac:dyDescent="0.25">
      <c r="A8" s="64" t="s">
        <v>6</v>
      </c>
      <c r="B8" s="11"/>
      <c r="C8" s="11"/>
      <c r="D8" s="11"/>
      <c r="E8" s="7" t="s">
        <v>79</v>
      </c>
    </row>
    <row r="9" spans="1:5" x14ac:dyDescent="0.25">
      <c r="A9" s="64" t="s">
        <v>50</v>
      </c>
      <c r="B9" s="11"/>
      <c r="C9" s="11"/>
      <c r="D9" s="11"/>
      <c r="E9" s="7" t="s">
        <v>79</v>
      </c>
    </row>
    <row r="10" spans="1:5" x14ac:dyDescent="0.25">
      <c r="A10" s="64" t="s">
        <v>49</v>
      </c>
      <c r="B10" s="11"/>
      <c r="C10" s="11"/>
      <c r="D10" s="11"/>
      <c r="E10" s="7" t="s">
        <v>79</v>
      </c>
    </row>
    <row r="11" spans="1:5" x14ac:dyDescent="0.25">
      <c r="A11" s="64" t="s">
        <v>14</v>
      </c>
      <c r="B11" s="11"/>
      <c r="C11" s="11"/>
      <c r="D11" s="11"/>
      <c r="E11" s="7" t="s">
        <v>79</v>
      </c>
    </row>
    <row r="12" spans="1:5" x14ac:dyDescent="0.25">
      <c r="A12" s="64" t="s">
        <v>15</v>
      </c>
      <c r="B12" s="11"/>
      <c r="C12" s="11"/>
      <c r="D12" s="11"/>
      <c r="E12" s="7" t="s">
        <v>79</v>
      </c>
    </row>
    <row r="13" spans="1:5" x14ac:dyDescent="0.25">
      <c r="A13" s="64" t="s">
        <v>48</v>
      </c>
      <c r="B13" s="11"/>
      <c r="C13" s="11"/>
      <c r="D13" s="11"/>
      <c r="E13" s="7" t="s">
        <v>79</v>
      </c>
    </row>
    <row r="14" spans="1:5" x14ac:dyDescent="0.25">
      <c r="A14" s="64" t="s">
        <v>55</v>
      </c>
      <c r="B14" s="11"/>
      <c r="C14" s="11"/>
      <c r="D14" s="11"/>
      <c r="E14" s="7" t="s">
        <v>79</v>
      </c>
    </row>
    <row r="15" spans="1:5" x14ac:dyDescent="0.25">
      <c r="A15" s="52" t="s">
        <v>22</v>
      </c>
      <c r="B15" s="11"/>
      <c r="C15" s="11"/>
      <c r="D15" s="11"/>
      <c r="E15" s="7" t="s">
        <v>79</v>
      </c>
    </row>
    <row r="16" spans="1:5" x14ac:dyDescent="0.25">
      <c r="A16" s="52" t="s">
        <v>47</v>
      </c>
      <c r="B16" s="11"/>
      <c r="C16" s="11"/>
      <c r="D16" s="11"/>
      <c r="E16" s="7" t="s">
        <v>79</v>
      </c>
    </row>
    <row r="17" spans="1:5" x14ac:dyDescent="0.25">
      <c r="A17" s="52" t="s">
        <v>217</v>
      </c>
      <c r="B17" s="11"/>
      <c r="C17" s="11"/>
      <c r="D17" s="11"/>
      <c r="E17" s="7" t="s">
        <v>79</v>
      </c>
    </row>
    <row r="18" spans="1:5" x14ac:dyDescent="0.25">
      <c r="A18" s="52" t="s">
        <v>218</v>
      </c>
      <c r="B18" s="11"/>
      <c r="C18" s="11"/>
      <c r="D18" s="11"/>
      <c r="E18" s="7" t="s">
        <v>79</v>
      </c>
    </row>
    <row r="19" spans="1:5" x14ac:dyDescent="0.25">
      <c r="A19" s="49" t="s">
        <v>53</v>
      </c>
      <c r="B19" s="11"/>
      <c r="C19" s="11"/>
      <c r="D19" s="11"/>
      <c r="E19" s="7"/>
    </row>
    <row r="20" spans="1:5" ht="15.75" x14ac:dyDescent="0.25">
      <c r="A20" s="67"/>
      <c r="B20" s="67"/>
      <c r="C20" s="67"/>
      <c r="D20" s="67"/>
    </row>
    <row r="21" spans="1:5" ht="15.75" x14ac:dyDescent="0.25">
      <c r="A21" s="5" t="s">
        <v>125</v>
      </c>
      <c r="B21" s="6" t="str">
        <f>B3</f>
        <v>2025</v>
      </c>
      <c r="C21" s="6" t="str">
        <f>C3</f>
        <v>2026</v>
      </c>
      <c r="D21" s="6" t="str">
        <f>D3</f>
        <v>2027</v>
      </c>
      <c r="E21" s="6" t="s">
        <v>76</v>
      </c>
    </row>
    <row r="22" spans="1:5" x14ac:dyDescent="0.25">
      <c r="A22" s="49" t="s">
        <v>23</v>
      </c>
      <c r="B22" s="68">
        <f>+B23+B33+B34+B35+B36</f>
        <v>0</v>
      </c>
      <c r="C22" s="68">
        <f>+C23+C33+C34+C35+C36</f>
        <v>0</v>
      </c>
      <c r="D22" s="68">
        <f>+D23+D33+D34+D35+D36</f>
        <v>0</v>
      </c>
      <c r="E22" s="7" t="s">
        <v>79</v>
      </c>
    </row>
    <row r="23" spans="1:5" x14ac:dyDescent="0.25">
      <c r="A23" s="52" t="s">
        <v>5</v>
      </c>
      <c r="B23" s="68">
        <f>+SUM(B24:B32)</f>
        <v>0</v>
      </c>
      <c r="C23" s="68">
        <f t="shared" ref="C23:D23" si="1">+SUM(C24:C32)</f>
        <v>0</v>
      </c>
      <c r="D23" s="68">
        <f t="shared" si="1"/>
        <v>0</v>
      </c>
      <c r="E23" s="7" t="s">
        <v>79</v>
      </c>
    </row>
    <row r="24" spans="1:5" x14ac:dyDescent="0.25">
      <c r="A24" s="64" t="s">
        <v>46</v>
      </c>
      <c r="B24" s="11"/>
      <c r="C24" s="11"/>
      <c r="D24" s="11"/>
      <c r="E24" s="7" t="s">
        <v>79</v>
      </c>
    </row>
    <row r="25" spans="1:5" x14ac:dyDescent="0.25">
      <c r="A25" s="64" t="s">
        <v>54</v>
      </c>
      <c r="B25" s="11"/>
      <c r="C25" s="11"/>
      <c r="D25" s="11"/>
      <c r="E25" s="7" t="s">
        <v>79</v>
      </c>
    </row>
    <row r="26" spans="1:5" x14ac:dyDescent="0.25">
      <c r="A26" s="64" t="s">
        <v>6</v>
      </c>
      <c r="B26" s="11"/>
      <c r="C26" s="11"/>
      <c r="D26" s="11"/>
      <c r="E26" s="7" t="s">
        <v>79</v>
      </c>
    </row>
    <row r="27" spans="1:5" x14ac:dyDescent="0.25">
      <c r="A27" s="64" t="s">
        <v>50</v>
      </c>
      <c r="B27" s="11"/>
      <c r="C27" s="11"/>
      <c r="D27" s="11"/>
      <c r="E27" s="7" t="s">
        <v>79</v>
      </c>
    </row>
    <row r="28" spans="1:5" x14ac:dyDescent="0.25">
      <c r="A28" s="64" t="s">
        <v>49</v>
      </c>
      <c r="B28" s="11"/>
      <c r="C28" s="11"/>
      <c r="D28" s="11"/>
      <c r="E28" s="7" t="s">
        <v>79</v>
      </c>
    </row>
    <row r="29" spans="1:5" x14ac:dyDescent="0.25">
      <c r="A29" s="64" t="s">
        <v>14</v>
      </c>
      <c r="B29" s="11"/>
      <c r="C29" s="11"/>
      <c r="D29" s="11"/>
      <c r="E29" s="7" t="s">
        <v>79</v>
      </c>
    </row>
    <row r="30" spans="1:5" x14ac:dyDescent="0.25">
      <c r="A30" s="64" t="s">
        <v>15</v>
      </c>
      <c r="B30" s="11"/>
      <c r="C30" s="11"/>
      <c r="D30" s="11"/>
      <c r="E30" s="7" t="s">
        <v>79</v>
      </c>
    </row>
    <row r="31" spans="1:5" x14ac:dyDescent="0.25">
      <c r="A31" s="64" t="s">
        <v>48</v>
      </c>
      <c r="B31" s="11"/>
      <c r="C31" s="11"/>
      <c r="D31" s="11"/>
      <c r="E31" s="7" t="s">
        <v>79</v>
      </c>
    </row>
    <row r="32" spans="1:5" x14ac:dyDescent="0.25">
      <c r="A32" s="64" t="s">
        <v>55</v>
      </c>
      <c r="B32" s="11"/>
      <c r="C32" s="11"/>
      <c r="D32" s="11"/>
      <c r="E32" s="7" t="s">
        <v>79</v>
      </c>
    </row>
    <row r="33" spans="1:5" x14ac:dyDescent="0.25">
      <c r="A33" s="52" t="s">
        <v>22</v>
      </c>
      <c r="B33" s="11"/>
      <c r="C33" s="11"/>
      <c r="D33" s="11"/>
      <c r="E33" s="7" t="s">
        <v>79</v>
      </c>
    </row>
    <row r="34" spans="1:5" x14ac:dyDescent="0.25">
      <c r="A34" s="52" t="s">
        <v>47</v>
      </c>
      <c r="B34" s="11"/>
      <c r="C34" s="11"/>
      <c r="D34" s="11"/>
      <c r="E34" s="7" t="s">
        <v>79</v>
      </c>
    </row>
    <row r="35" spans="1:5" x14ac:dyDescent="0.25">
      <c r="A35" s="52" t="s">
        <v>217</v>
      </c>
      <c r="B35" s="11"/>
      <c r="C35" s="11"/>
      <c r="D35" s="11"/>
      <c r="E35" s="7" t="s">
        <v>79</v>
      </c>
    </row>
    <row r="36" spans="1:5" x14ac:dyDescent="0.25">
      <c r="A36" s="52" t="s">
        <v>218</v>
      </c>
      <c r="B36" s="11"/>
      <c r="C36" s="11"/>
      <c r="D36" s="11"/>
      <c r="E36" s="7" t="s">
        <v>79</v>
      </c>
    </row>
    <row r="37" spans="1:5" x14ac:dyDescent="0.25">
      <c r="A37" s="49" t="s">
        <v>53</v>
      </c>
      <c r="B37" s="11"/>
      <c r="C37" s="11"/>
      <c r="D37" s="11"/>
      <c r="E37" s="7"/>
    </row>
    <row r="39" spans="1:5" ht="15.75" x14ac:dyDescent="0.25">
      <c r="A39" s="5" t="s">
        <v>123</v>
      </c>
      <c r="B39" s="6" t="str">
        <f>B21</f>
        <v>2025</v>
      </c>
      <c r="C39" s="6" t="str">
        <f>C21</f>
        <v>2026</v>
      </c>
      <c r="D39" s="6" t="str">
        <f>D21</f>
        <v>2027</v>
      </c>
      <c r="E39" s="6" t="s">
        <v>76</v>
      </c>
    </row>
    <row r="40" spans="1:5" x14ac:dyDescent="0.25">
      <c r="A40" s="49" t="s">
        <v>238</v>
      </c>
      <c r="B40" s="68">
        <f>+B41</f>
        <v>0</v>
      </c>
      <c r="C40" s="68">
        <f>+C41</f>
        <v>0</v>
      </c>
      <c r="D40" s="68">
        <f>+D41</f>
        <v>0</v>
      </c>
      <c r="E40" s="7" t="s">
        <v>79</v>
      </c>
    </row>
    <row r="41" spans="1:5" x14ac:dyDescent="0.25">
      <c r="A41" s="52" t="s">
        <v>5</v>
      </c>
      <c r="B41" s="68">
        <f>+SUM(B44:B50)</f>
        <v>0</v>
      </c>
      <c r="C41" s="68">
        <f>+SUM(C44:C50)</f>
        <v>0</v>
      </c>
      <c r="D41" s="68">
        <f>+SUM(D44:D50)</f>
        <v>0</v>
      </c>
      <c r="E41" s="7" t="s">
        <v>79</v>
      </c>
    </row>
    <row r="42" spans="1:5" x14ac:dyDescent="0.25">
      <c r="A42" s="64" t="s">
        <v>46</v>
      </c>
      <c r="B42" s="69"/>
      <c r="C42" s="69"/>
      <c r="D42" s="69"/>
      <c r="E42" s="7" t="s">
        <v>79</v>
      </c>
    </row>
    <row r="43" spans="1:5" x14ac:dyDescent="0.25">
      <c r="A43" s="64" t="s">
        <v>54</v>
      </c>
      <c r="B43" s="69"/>
      <c r="C43" s="69"/>
      <c r="D43" s="69"/>
      <c r="E43" s="7" t="s">
        <v>79</v>
      </c>
    </row>
    <row r="44" spans="1:5" x14ac:dyDescent="0.25">
      <c r="A44" s="64" t="s">
        <v>6</v>
      </c>
      <c r="B44" s="11"/>
      <c r="C44" s="11"/>
      <c r="D44" s="11"/>
      <c r="E44" s="7" t="s">
        <v>79</v>
      </c>
    </row>
    <row r="45" spans="1:5" x14ac:dyDescent="0.25">
      <c r="A45" s="64" t="s">
        <v>50</v>
      </c>
      <c r="B45" s="11"/>
      <c r="C45" s="11"/>
      <c r="D45" s="11"/>
      <c r="E45" s="7" t="s">
        <v>79</v>
      </c>
    </row>
    <row r="46" spans="1:5" x14ac:dyDescent="0.25">
      <c r="A46" s="64" t="s">
        <v>49</v>
      </c>
      <c r="B46" s="11"/>
      <c r="C46" s="11"/>
      <c r="D46" s="11"/>
      <c r="E46" s="7" t="s">
        <v>79</v>
      </c>
    </row>
    <row r="47" spans="1:5" x14ac:dyDescent="0.25">
      <c r="A47" s="64" t="s">
        <v>14</v>
      </c>
      <c r="B47" s="11"/>
      <c r="C47" s="11"/>
      <c r="D47" s="11"/>
      <c r="E47" s="7" t="s">
        <v>79</v>
      </c>
    </row>
    <row r="48" spans="1:5" x14ac:dyDescent="0.25">
      <c r="A48" s="64" t="s">
        <v>15</v>
      </c>
      <c r="B48" s="11"/>
      <c r="C48" s="11"/>
      <c r="D48" s="11"/>
      <c r="E48" s="7" t="s">
        <v>79</v>
      </c>
    </row>
    <row r="49" spans="1:5" x14ac:dyDescent="0.25">
      <c r="A49" s="64" t="s">
        <v>48</v>
      </c>
      <c r="B49" s="11"/>
      <c r="C49" s="11"/>
      <c r="D49" s="11"/>
      <c r="E49" s="7" t="s">
        <v>79</v>
      </c>
    </row>
    <row r="50" spans="1:5" x14ac:dyDescent="0.25">
      <c r="A50" s="64" t="s">
        <v>55</v>
      </c>
      <c r="B50" s="11"/>
      <c r="C50" s="11"/>
      <c r="D50" s="11"/>
      <c r="E50" s="7" t="s">
        <v>79</v>
      </c>
    </row>
    <row r="51" spans="1:5" x14ac:dyDescent="0.25">
      <c r="A51" s="52" t="s">
        <v>22</v>
      </c>
      <c r="B51" s="69"/>
      <c r="C51" s="69"/>
      <c r="D51" s="69"/>
      <c r="E51" s="7" t="s">
        <v>79</v>
      </c>
    </row>
    <row r="52" spans="1:5" x14ac:dyDescent="0.25">
      <c r="A52" s="52" t="s">
        <v>47</v>
      </c>
      <c r="B52" s="69"/>
      <c r="C52" s="69"/>
      <c r="D52" s="69"/>
      <c r="E52" s="7" t="s">
        <v>79</v>
      </c>
    </row>
    <row r="53" spans="1:5" x14ac:dyDescent="0.25">
      <c r="A53" s="52" t="s">
        <v>217</v>
      </c>
      <c r="B53" s="69"/>
      <c r="C53" s="69"/>
      <c r="D53" s="69"/>
      <c r="E53" s="7" t="s">
        <v>79</v>
      </c>
    </row>
    <row r="54" spans="1:5" x14ac:dyDescent="0.25">
      <c r="A54" s="52" t="s">
        <v>218</v>
      </c>
      <c r="B54" s="69"/>
      <c r="C54" s="69"/>
      <c r="D54" s="69"/>
      <c r="E54" s="7" t="s">
        <v>79</v>
      </c>
    </row>
    <row r="55" spans="1:5" x14ac:dyDescent="0.25">
      <c r="A55" s="49" t="s">
        <v>53</v>
      </c>
      <c r="B55" s="69"/>
      <c r="C55" s="69"/>
      <c r="D55" s="69"/>
      <c r="E55" s="7"/>
    </row>
    <row r="57" spans="1:5" ht="15.75" x14ac:dyDescent="0.25">
      <c r="A57" s="5" t="s">
        <v>234</v>
      </c>
      <c r="B57" s="6" t="str">
        <f>B39</f>
        <v>2025</v>
      </c>
      <c r="C57" s="6" t="str">
        <f>C39</f>
        <v>2026</v>
      </c>
      <c r="D57" s="6" t="str">
        <f>D39</f>
        <v>2027</v>
      </c>
      <c r="E57" s="6" t="s">
        <v>76</v>
      </c>
    </row>
    <row r="58" spans="1:5" x14ac:dyDescent="0.25">
      <c r="A58" s="49" t="s">
        <v>235</v>
      </c>
      <c r="B58" s="68">
        <f>+B59</f>
        <v>0</v>
      </c>
      <c r="C58" s="68">
        <f>+C59</f>
        <v>0</v>
      </c>
      <c r="D58" s="68">
        <f>+D59</f>
        <v>0</v>
      </c>
      <c r="E58" s="7" t="s">
        <v>79</v>
      </c>
    </row>
    <row r="59" spans="1:5" x14ac:dyDescent="0.25">
      <c r="A59" s="52" t="s">
        <v>5</v>
      </c>
      <c r="B59" s="68">
        <f>+SUM(B62:B68)</f>
        <v>0</v>
      </c>
      <c r="C59" s="68">
        <f>+SUM(C62:C68)</f>
        <v>0</v>
      </c>
      <c r="D59" s="68">
        <f>+SUM(D62:D68)</f>
        <v>0</v>
      </c>
      <c r="E59" s="7" t="s">
        <v>79</v>
      </c>
    </row>
    <row r="60" spans="1:5" x14ac:dyDescent="0.25">
      <c r="A60" s="64" t="s">
        <v>46</v>
      </c>
      <c r="B60" s="69"/>
      <c r="C60" s="69"/>
      <c r="D60" s="69"/>
      <c r="E60" s="7" t="s">
        <v>79</v>
      </c>
    </row>
    <row r="61" spans="1:5" x14ac:dyDescent="0.25">
      <c r="A61" s="64" t="s">
        <v>54</v>
      </c>
      <c r="B61" s="69"/>
      <c r="C61" s="69"/>
      <c r="D61" s="69"/>
      <c r="E61" s="7" t="s">
        <v>79</v>
      </c>
    </row>
    <row r="62" spans="1:5" x14ac:dyDescent="0.25">
      <c r="A62" s="64" t="s">
        <v>6</v>
      </c>
      <c r="B62" s="11"/>
      <c r="C62" s="11"/>
      <c r="D62" s="11"/>
      <c r="E62" s="7" t="s">
        <v>79</v>
      </c>
    </row>
    <row r="63" spans="1:5" x14ac:dyDescent="0.25">
      <c r="A63" s="64" t="s">
        <v>50</v>
      </c>
      <c r="B63" s="11"/>
      <c r="C63" s="11"/>
      <c r="D63" s="11"/>
      <c r="E63" s="7" t="s">
        <v>79</v>
      </c>
    </row>
    <row r="64" spans="1:5" x14ac:dyDescent="0.25">
      <c r="A64" s="64" t="s">
        <v>49</v>
      </c>
      <c r="B64" s="11"/>
      <c r="C64" s="11"/>
      <c r="D64" s="11"/>
      <c r="E64" s="7" t="s">
        <v>79</v>
      </c>
    </row>
    <row r="65" spans="1:5" x14ac:dyDescent="0.25">
      <c r="A65" s="64" t="s">
        <v>14</v>
      </c>
      <c r="B65" s="11"/>
      <c r="C65" s="11"/>
      <c r="D65" s="11"/>
      <c r="E65" s="7" t="s">
        <v>79</v>
      </c>
    </row>
    <row r="66" spans="1:5" x14ac:dyDescent="0.25">
      <c r="A66" s="64" t="s">
        <v>15</v>
      </c>
      <c r="B66" s="11"/>
      <c r="C66" s="11"/>
      <c r="D66" s="11"/>
      <c r="E66" s="7" t="s">
        <v>79</v>
      </c>
    </row>
    <row r="67" spans="1:5" x14ac:dyDescent="0.25">
      <c r="A67" s="64" t="s">
        <v>48</v>
      </c>
      <c r="B67" s="11"/>
      <c r="C67" s="11"/>
      <c r="D67" s="11"/>
      <c r="E67" s="7" t="s">
        <v>79</v>
      </c>
    </row>
    <row r="68" spans="1:5" x14ac:dyDescent="0.25">
      <c r="A68" s="64" t="s">
        <v>55</v>
      </c>
      <c r="B68" s="11"/>
      <c r="C68" s="11"/>
      <c r="D68" s="11"/>
      <c r="E68" s="7" t="s">
        <v>79</v>
      </c>
    </row>
    <row r="69" spans="1:5" x14ac:dyDescent="0.25">
      <c r="A69" s="52" t="s">
        <v>22</v>
      </c>
      <c r="B69" s="69"/>
      <c r="C69" s="69"/>
      <c r="D69" s="69"/>
      <c r="E69" s="7" t="s">
        <v>79</v>
      </c>
    </row>
    <row r="70" spans="1:5" x14ac:dyDescent="0.25">
      <c r="A70" s="52" t="s">
        <v>47</v>
      </c>
      <c r="B70" s="69"/>
      <c r="C70" s="69"/>
      <c r="D70" s="69"/>
      <c r="E70" s="7" t="s">
        <v>79</v>
      </c>
    </row>
    <row r="71" spans="1:5" x14ac:dyDescent="0.25">
      <c r="A71" s="52" t="s">
        <v>217</v>
      </c>
      <c r="B71" s="69"/>
      <c r="C71" s="69"/>
      <c r="D71" s="69"/>
      <c r="E71" s="7" t="s">
        <v>79</v>
      </c>
    </row>
    <row r="72" spans="1:5" x14ac:dyDescent="0.25">
      <c r="A72" s="52" t="s">
        <v>218</v>
      </c>
      <c r="B72" s="69"/>
      <c r="C72" s="69"/>
      <c r="D72" s="69"/>
      <c r="E72" s="7" t="s">
        <v>79</v>
      </c>
    </row>
    <row r="73" spans="1:5" x14ac:dyDescent="0.25">
      <c r="A73" s="49" t="s">
        <v>53</v>
      </c>
      <c r="B73" s="69"/>
      <c r="C73" s="69"/>
      <c r="D73" s="69"/>
      <c r="E73" s="7"/>
    </row>
    <row r="74" spans="1:5" x14ac:dyDescent="0.25">
      <c r="A74" s="54"/>
      <c r="B74" s="55"/>
      <c r="C74" s="55"/>
      <c r="D74" s="55"/>
    </row>
    <row r="75" spans="1:5" s="70" customFormat="1" ht="15.75" x14ac:dyDescent="0.2">
      <c r="A75" s="5" t="s">
        <v>128</v>
      </c>
      <c r="B75" s="6" t="str">
        <f>B21</f>
        <v>2025</v>
      </c>
      <c r="C75" s="6" t="str">
        <f>C21</f>
        <v>2026</v>
      </c>
      <c r="D75" s="6" t="str">
        <f>D21</f>
        <v>2027</v>
      </c>
      <c r="E75" s="6" t="s">
        <v>76</v>
      </c>
    </row>
    <row r="76" spans="1:5" x14ac:dyDescent="0.25">
      <c r="A76" s="49" t="s">
        <v>63</v>
      </c>
      <c r="B76" s="71">
        <f>+SUM(B77:B85)</f>
        <v>0</v>
      </c>
      <c r="C76" s="71">
        <f t="shared" ref="C76:D76" si="2">+SUM(C77:C85)</f>
        <v>0</v>
      </c>
      <c r="D76" s="71">
        <f t="shared" si="2"/>
        <v>0</v>
      </c>
      <c r="E76" s="7" t="s">
        <v>79</v>
      </c>
    </row>
    <row r="77" spans="1:5" x14ac:dyDescent="0.25">
      <c r="A77" s="64" t="s">
        <v>46</v>
      </c>
      <c r="B77" s="17"/>
      <c r="C77" s="17"/>
      <c r="D77" s="17"/>
      <c r="E77" s="7" t="s">
        <v>79</v>
      </c>
    </row>
    <row r="78" spans="1:5" x14ac:dyDescent="0.25">
      <c r="A78" s="64" t="s">
        <v>54</v>
      </c>
      <c r="B78" s="17"/>
      <c r="C78" s="17"/>
      <c r="D78" s="17"/>
      <c r="E78" s="7" t="s">
        <v>79</v>
      </c>
    </row>
    <row r="79" spans="1:5" x14ac:dyDescent="0.25">
      <c r="A79" s="64" t="s">
        <v>6</v>
      </c>
      <c r="B79" s="17"/>
      <c r="C79" s="17"/>
      <c r="D79" s="17"/>
      <c r="E79" s="7" t="s">
        <v>79</v>
      </c>
    </row>
    <row r="80" spans="1:5" x14ac:dyDescent="0.25">
      <c r="A80" s="64" t="s">
        <v>50</v>
      </c>
      <c r="B80" s="17"/>
      <c r="C80" s="17"/>
      <c r="D80" s="17"/>
      <c r="E80" s="7" t="s">
        <v>79</v>
      </c>
    </row>
    <row r="81" spans="1:5" x14ac:dyDescent="0.25">
      <c r="A81" s="64" t="s">
        <v>49</v>
      </c>
      <c r="B81" s="17"/>
      <c r="C81" s="17"/>
      <c r="D81" s="17"/>
      <c r="E81" s="7" t="s">
        <v>79</v>
      </c>
    </row>
    <row r="82" spans="1:5" x14ac:dyDescent="0.25">
      <c r="A82" s="64" t="s">
        <v>14</v>
      </c>
      <c r="B82" s="17"/>
      <c r="C82" s="17"/>
      <c r="D82" s="17"/>
      <c r="E82" s="7" t="s">
        <v>79</v>
      </c>
    </row>
    <row r="83" spans="1:5" x14ac:dyDescent="0.25">
      <c r="A83" s="64" t="s">
        <v>15</v>
      </c>
      <c r="B83" s="17"/>
      <c r="C83" s="17"/>
      <c r="D83" s="17"/>
      <c r="E83" s="7" t="s">
        <v>79</v>
      </c>
    </row>
    <row r="84" spans="1:5" x14ac:dyDescent="0.25">
      <c r="A84" s="64" t="s">
        <v>48</v>
      </c>
      <c r="B84" s="17"/>
      <c r="C84" s="17"/>
      <c r="D84" s="17"/>
      <c r="E84" s="7" t="s">
        <v>79</v>
      </c>
    </row>
    <row r="85" spans="1:5" x14ac:dyDescent="0.25">
      <c r="A85" s="64" t="s">
        <v>55</v>
      </c>
      <c r="B85" s="17"/>
      <c r="C85" s="17"/>
      <c r="D85" s="17"/>
      <c r="E85" s="7" t="s">
        <v>79</v>
      </c>
    </row>
    <row r="86" spans="1:5" x14ac:dyDescent="0.25">
      <c r="A86" s="72" t="s">
        <v>24</v>
      </c>
      <c r="B86" s="17"/>
      <c r="C86" s="17"/>
      <c r="D86" s="17"/>
      <c r="E86" s="7" t="s">
        <v>79</v>
      </c>
    </row>
    <row r="87" spans="1:5" x14ac:dyDescent="0.25">
      <c r="A87" s="72" t="s">
        <v>27</v>
      </c>
      <c r="B87" s="17"/>
      <c r="C87" s="17"/>
      <c r="D87" s="17"/>
      <c r="E87" s="7" t="s">
        <v>79</v>
      </c>
    </row>
    <row r="88" spans="1:5" x14ac:dyDescent="0.25">
      <c r="A88" s="72" t="s">
        <v>25</v>
      </c>
      <c r="B88" s="17"/>
      <c r="C88" s="17"/>
      <c r="D88" s="17"/>
      <c r="E88" s="7" t="s">
        <v>79</v>
      </c>
    </row>
    <row r="89" spans="1:5" x14ac:dyDescent="0.25">
      <c r="A89" s="72" t="s">
        <v>26</v>
      </c>
      <c r="B89" s="17"/>
      <c r="C89" s="17"/>
      <c r="D89" s="17"/>
      <c r="E89" s="7" t="s">
        <v>79</v>
      </c>
    </row>
    <row r="90" spans="1:5" x14ac:dyDescent="0.25">
      <c r="A90" s="49" t="s">
        <v>60</v>
      </c>
      <c r="B90" s="17"/>
      <c r="C90" s="17"/>
      <c r="D90" s="17"/>
      <c r="E90" s="7" t="s">
        <v>79</v>
      </c>
    </row>
    <row r="92" spans="1:5" ht="15.75" x14ac:dyDescent="0.25">
      <c r="A92" s="5" t="s">
        <v>321</v>
      </c>
      <c r="B92" s="6" t="str">
        <f>B75</f>
        <v>2025</v>
      </c>
      <c r="C92" s="6" t="str">
        <f>C75</f>
        <v>2026</v>
      </c>
      <c r="D92" s="6" t="str">
        <f>D75</f>
        <v>2027</v>
      </c>
      <c r="E92" s="6" t="s">
        <v>76</v>
      </c>
    </row>
    <row r="93" spans="1:5" x14ac:dyDescent="0.25">
      <c r="A93" s="49" t="s">
        <v>237</v>
      </c>
      <c r="B93" s="68">
        <f>+B5</f>
        <v>0</v>
      </c>
      <c r="C93" s="68">
        <f>+C5</f>
        <v>0</v>
      </c>
      <c r="D93" s="68">
        <f>+D5</f>
        <v>0</v>
      </c>
      <c r="E93" s="7" t="s">
        <v>79</v>
      </c>
    </row>
    <row r="94" spans="1:5" x14ac:dyDescent="0.25">
      <c r="A94" s="64" t="s">
        <v>140</v>
      </c>
      <c r="B94" s="11"/>
      <c r="C94" s="11"/>
      <c r="D94" s="11"/>
      <c r="E94" s="7" t="s">
        <v>79</v>
      </c>
    </row>
    <row r="95" spans="1:5" x14ac:dyDescent="0.25">
      <c r="A95" s="64" t="s">
        <v>141</v>
      </c>
      <c r="B95" s="11"/>
      <c r="C95" s="11"/>
      <c r="D95" s="11"/>
      <c r="E95" s="7" t="s">
        <v>79</v>
      </c>
    </row>
    <row r="96" spans="1:5" x14ac:dyDescent="0.25">
      <c r="A96" s="64" t="s">
        <v>142</v>
      </c>
      <c r="B96" s="11"/>
      <c r="C96" s="11"/>
      <c r="D96" s="11"/>
      <c r="E96" s="7" t="s">
        <v>79</v>
      </c>
    </row>
    <row r="97" spans="1:5" x14ac:dyDescent="0.25">
      <c r="A97" s="49" t="s">
        <v>236</v>
      </c>
      <c r="B97" s="68">
        <f>+B23</f>
        <v>0</v>
      </c>
      <c r="C97" s="68">
        <f>+C23</f>
        <v>0</v>
      </c>
      <c r="D97" s="68">
        <f>+D23</f>
        <v>0</v>
      </c>
      <c r="E97" s="7" t="s">
        <v>79</v>
      </c>
    </row>
    <row r="98" spans="1:5" x14ac:dyDescent="0.25">
      <c r="A98" s="64" t="s">
        <v>140</v>
      </c>
      <c r="B98" s="11"/>
      <c r="C98" s="11"/>
      <c r="D98" s="11"/>
      <c r="E98" s="7" t="s">
        <v>79</v>
      </c>
    </row>
    <row r="99" spans="1:5" x14ac:dyDescent="0.25">
      <c r="A99" s="64" t="s">
        <v>141</v>
      </c>
      <c r="B99" s="11"/>
      <c r="C99" s="11"/>
      <c r="D99" s="11"/>
      <c r="E99" s="7" t="s">
        <v>79</v>
      </c>
    </row>
    <row r="100" spans="1:5" x14ac:dyDescent="0.25">
      <c r="A100" s="64" t="s">
        <v>142</v>
      </c>
      <c r="B100" s="11"/>
      <c r="C100" s="11"/>
      <c r="D100" s="11"/>
      <c r="E100" s="7" t="s">
        <v>79</v>
      </c>
    </row>
    <row r="101" spans="1:5" x14ac:dyDescent="0.25">
      <c r="A101" s="49" t="s">
        <v>239</v>
      </c>
      <c r="B101" s="68">
        <f>+B41</f>
        <v>0</v>
      </c>
      <c r="C101" s="68">
        <f>+C41</f>
        <v>0</v>
      </c>
      <c r="D101" s="68">
        <f>+D41</f>
        <v>0</v>
      </c>
      <c r="E101" s="7" t="s">
        <v>79</v>
      </c>
    </row>
    <row r="102" spans="1:5" x14ac:dyDescent="0.25">
      <c r="A102" s="64" t="s">
        <v>140</v>
      </c>
      <c r="B102" s="11"/>
      <c r="C102" s="11"/>
      <c r="D102" s="11"/>
      <c r="E102" s="7" t="s">
        <v>79</v>
      </c>
    </row>
    <row r="103" spans="1:5" x14ac:dyDescent="0.25">
      <c r="A103" s="64" t="s">
        <v>141</v>
      </c>
      <c r="B103" s="11"/>
      <c r="C103" s="11"/>
      <c r="D103" s="11"/>
      <c r="E103" s="7" t="s">
        <v>79</v>
      </c>
    </row>
    <row r="104" spans="1:5" x14ac:dyDescent="0.25">
      <c r="A104" s="64" t="s">
        <v>142</v>
      </c>
      <c r="B104" s="11"/>
      <c r="C104" s="11"/>
      <c r="D104" s="11"/>
      <c r="E104" s="7" t="s">
        <v>79</v>
      </c>
    </row>
  </sheetData>
  <sheetProtection algorithmName="SHA-512" hashValue="6yt6mS1+qsTJMSRjqCSvEAES1TtQK5/mt68FUrH8NfQ1rMack9yvc2aSTHsSLLUxIS8Agvv5a5x+ed51/1TugQ==" saltValue="7G10TwAXV9s3/3qhCOHxzg==" spinCount="100000" sheet="1" objects="1" scenarios="1"/>
  <dataValidations count="2">
    <dataValidation type="decimal" operator="greaterThanOrEqual" allowBlank="1" showInputMessage="1" showErrorMessage="1" error="Il valore deve essere immesso con segno positivo" sqref="B6:D19 B24:D37 B44:D50 B62:D68 B102:D104 B98:D100 B94:D96" xr:uid="{00000000-0002-0000-0400-000000000000}">
      <formula1>0</formula1>
    </dataValidation>
    <dataValidation type="decimal" operator="greaterThanOrEqual" allowBlank="1" showInputMessage="1" showErrorMessage="1" error="Il valore deve essere immesso con segno positivo " sqref="B77:D90" xr:uid="{00000000-0002-0000-0400-000001000000}">
      <formula1>0</formula1>
    </dataValidation>
  </dataValidations>
  <pageMargins left="0.70866141732283472" right="0.70866141732283472" top="0.74803149606299213" bottom="0.74803149606299213" header="0.31496062992125984" footer="0.31496062992125984"/>
  <pageSetup paperSize="9" scale="4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J28"/>
  <sheetViews>
    <sheetView showGridLines="0" workbookViewId="0">
      <selection activeCell="A3" sqref="A3:A4"/>
    </sheetView>
  </sheetViews>
  <sheetFormatPr defaultColWidth="9.140625" defaultRowHeight="15" x14ac:dyDescent="0.25"/>
  <cols>
    <col min="1" max="1" width="45.85546875" style="37" bestFit="1" customWidth="1"/>
    <col min="2" max="16384" width="9.140625" style="37"/>
  </cols>
  <sheetData>
    <row r="3" spans="1:10" ht="15.6" customHeight="1" x14ac:dyDescent="0.25">
      <c r="A3" s="98" t="s">
        <v>325</v>
      </c>
      <c r="B3" s="95" t="str">
        <f>'Schemi di sintesi'!B7</f>
        <v>2025</v>
      </c>
      <c r="C3" s="96"/>
      <c r="D3" s="97"/>
      <c r="E3" s="95" t="str">
        <f>'Schemi di sintesi'!C7</f>
        <v>2026</v>
      </c>
      <c r="F3" s="96"/>
      <c r="G3" s="97"/>
      <c r="H3" s="95" t="str">
        <f>'Schemi di sintesi'!D7</f>
        <v>2027</v>
      </c>
      <c r="I3" s="96"/>
      <c r="J3" s="97"/>
    </row>
    <row r="4" spans="1:10" ht="15.6" customHeight="1" x14ac:dyDescent="0.25">
      <c r="A4" s="99"/>
      <c r="B4" s="6" t="s">
        <v>322</v>
      </c>
      <c r="C4" s="6" t="s">
        <v>323</v>
      </c>
      <c r="D4" s="6" t="s">
        <v>324</v>
      </c>
      <c r="E4" s="6" t="s">
        <v>322</v>
      </c>
      <c r="F4" s="6" t="s">
        <v>323</v>
      </c>
      <c r="G4" s="6" t="s">
        <v>324</v>
      </c>
      <c r="H4" s="6" t="s">
        <v>322</v>
      </c>
      <c r="I4" s="6" t="s">
        <v>323</v>
      </c>
      <c r="J4" s="6" t="s">
        <v>324</v>
      </c>
    </row>
    <row r="5" spans="1:10" ht="15.6" customHeight="1" x14ac:dyDescent="0.25">
      <c r="A5" s="52" t="s">
        <v>328</v>
      </c>
      <c r="B5" s="11"/>
      <c r="C5" s="11"/>
      <c r="D5" s="11"/>
      <c r="E5" s="11"/>
      <c r="F5" s="11"/>
      <c r="G5" s="11"/>
      <c r="H5" s="11"/>
      <c r="I5" s="11"/>
      <c r="J5" s="11"/>
    </row>
    <row r="6" spans="1:10" ht="15.6" customHeight="1" x14ac:dyDescent="0.25">
      <c r="A6" s="65" t="s">
        <v>327</v>
      </c>
      <c r="B6" s="11"/>
      <c r="C6" s="11"/>
      <c r="D6" s="11"/>
      <c r="E6" s="11"/>
      <c r="F6" s="11"/>
      <c r="G6" s="11"/>
      <c r="H6" s="11"/>
      <c r="I6" s="11"/>
      <c r="J6" s="11"/>
    </row>
    <row r="7" spans="1:10" ht="15.6" customHeight="1" x14ac:dyDescent="0.25">
      <c r="A7" s="65" t="s">
        <v>338</v>
      </c>
      <c r="B7" s="88"/>
      <c r="C7" s="88"/>
      <c r="D7" s="88"/>
      <c r="E7" s="88"/>
      <c r="F7" s="88"/>
      <c r="G7" s="88"/>
      <c r="H7" s="88"/>
      <c r="I7" s="88"/>
      <c r="J7" s="88"/>
    </row>
    <row r="8" spans="1:10" x14ac:dyDescent="0.25">
      <c r="A8" s="52" t="s">
        <v>341</v>
      </c>
      <c r="B8" s="66">
        <f t="shared" ref="B8:J8" si="0">+B9+B10+B11</f>
        <v>0</v>
      </c>
      <c r="C8" s="66">
        <f t="shared" si="0"/>
        <v>0</v>
      </c>
      <c r="D8" s="66">
        <f t="shared" si="0"/>
        <v>0</v>
      </c>
      <c r="E8" s="66">
        <f t="shared" si="0"/>
        <v>0</v>
      </c>
      <c r="F8" s="66">
        <f t="shared" si="0"/>
        <v>0</v>
      </c>
      <c r="G8" s="66">
        <f t="shared" si="0"/>
        <v>0</v>
      </c>
      <c r="H8" s="66">
        <f t="shared" si="0"/>
        <v>0</v>
      </c>
      <c r="I8" s="66">
        <f t="shared" si="0"/>
        <v>0</v>
      </c>
      <c r="J8" s="66">
        <f t="shared" si="0"/>
        <v>0</v>
      </c>
    </row>
    <row r="9" spans="1:10" x14ac:dyDescent="0.25">
      <c r="A9" s="64" t="s">
        <v>335</v>
      </c>
      <c r="B9" s="32"/>
      <c r="C9" s="32"/>
      <c r="D9" s="32"/>
      <c r="E9" s="32"/>
      <c r="F9" s="32"/>
      <c r="G9" s="32"/>
      <c r="H9" s="32"/>
      <c r="I9" s="32"/>
      <c r="J9" s="32"/>
    </row>
    <row r="10" spans="1:10" x14ac:dyDescent="0.25">
      <c r="A10" s="64" t="s">
        <v>336</v>
      </c>
      <c r="B10" s="32"/>
      <c r="C10" s="32"/>
      <c r="D10" s="32"/>
      <c r="E10" s="32"/>
      <c r="F10" s="32"/>
      <c r="G10" s="32"/>
      <c r="H10" s="32"/>
      <c r="I10" s="32"/>
      <c r="J10" s="32"/>
    </row>
    <row r="11" spans="1:10" x14ac:dyDescent="0.25">
      <c r="A11" s="64" t="s">
        <v>337</v>
      </c>
      <c r="B11" s="32"/>
      <c r="C11" s="32"/>
      <c r="D11" s="32"/>
      <c r="E11" s="32"/>
      <c r="F11" s="32"/>
      <c r="G11" s="32"/>
      <c r="H11" s="32"/>
      <c r="I11" s="32"/>
      <c r="J11" s="32"/>
    </row>
    <row r="12" spans="1:10" x14ac:dyDescent="0.25">
      <c r="A12" s="52" t="s">
        <v>339</v>
      </c>
      <c r="B12" s="66">
        <f>+B7-B8</f>
        <v>0</v>
      </c>
      <c r="C12" s="66">
        <f t="shared" ref="C12:J12" si="1">+C7-C8</f>
        <v>0</v>
      </c>
      <c r="D12" s="66">
        <f t="shared" si="1"/>
        <v>0</v>
      </c>
      <c r="E12" s="66">
        <f t="shared" si="1"/>
        <v>0</v>
      </c>
      <c r="F12" s="66">
        <f t="shared" si="1"/>
        <v>0</v>
      </c>
      <c r="G12" s="66">
        <f t="shared" si="1"/>
        <v>0</v>
      </c>
      <c r="H12" s="66">
        <f t="shared" si="1"/>
        <v>0</v>
      </c>
      <c r="I12" s="66">
        <f t="shared" si="1"/>
        <v>0</v>
      </c>
      <c r="J12" s="66">
        <f t="shared" si="1"/>
        <v>0</v>
      </c>
    </row>
    <row r="13" spans="1:10" x14ac:dyDescent="0.25">
      <c r="A13" s="52" t="s">
        <v>326</v>
      </c>
      <c r="B13" s="32"/>
      <c r="C13" s="32"/>
      <c r="D13" s="32"/>
      <c r="E13" s="32"/>
      <c r="F13" s="32"/>
      <c r="G13" s="32"/>
      <c r="H13" s="32"/>
      <c r="I13" s="32"/>
      <c r="J13" s="32"/>
    </row>
    <row r="14" spans="1:10" x14ac:dyDescent="0.25">
      <c r="A14" s="52" t="s">
        <v>340</v>
      </c>
      <c r="B14" s="66">
        <f t="shared" ref="B14:J14" si="2">+B12-B13</f>
        <v>0</v>
      </c>
      <c r="C14" s="66">
        <f t="shared" si="2"/>
        <v>0</v>
      </c>
      <c r="D14" s="66">
        <f t="shared" si="2"/>
        <v>0</v>
      </c>
      <c r="E14" s="66">
        <f t="shared" si="2"/>
        <v>0</v>
      </c>
      <c r="F14" s="66">
        <f t="shared" si="2"/>
        <v>0</v>
      </c>
      <c r="G14" s="66">
        <f t="shared" si="2"/>
        <v>0</v>
      </c>
      <c r="H14" s="66">
        <f t="shared" si="2"/>
        <v>0</v>
      </c>
      <c r="I14" s="66">
        <f t="shared" si="2"/>
        <v>0</v>
      </c>
      <c r="J14" s="66">
        <f t="shared" si="2"/>
        <v>0</v>
      </c>
    </row>
    <row r="17" spans="1:10" ht="15.75" x14ac:dyDescent="0.25">
      <c r="A17" s="98" t="s">
        <v>332</v>
      </c>
      <c r="B17" s="95" t="str">
        <f>B3</f>
        <v>2025</v>
      </c>
      <c r="C17" s="96"/>
      <c r="D17" s="97"/>
      <c r="E17" s="95" t="str">
        <f>E3</f>
        <v>2026</v>
      </c>
      <c r="F17" s="96"/>
      <c r="G17" s="97"/>
      <c r="H17" s="95" t="str">
        <f>H3</f>
        <v>2027</v>
      </c>
      <c r="I17" s="96"/>
      <c r="J17" s="97"/>
    </row>
    <row r="18" spans="1:10" ht="15.75" x14ac:dyDescent="0.25">
      <c r="A18" s="99"/>
      <c r="B18" s="6" t="s">
        <v>322</v>
      </c>
      <c r="C18" s="6" t="s">
        <v>323</v>
      </c>
      <c r="D18" s="6" t="s">
        <v>324</v>
      </c>
      <c r="E18" s="6" t="s">
        <v>322</v>
      </c>
      <c r="F18" s="6" t="s">
        <v>323</v>
      </c>
      <c r="G18" s="6" t="s">
        <v>324</v>
      </c>
      <c r="H18" s="6" t="s">
        <v>322</v>
      </c>
      <c r="I18" s="6" t="s">
        <v>323</v>
      </c>
      <c r="J18" s="6" t="s">
        <v>324</v>
      </c>
    </row>
    <row r="19" spans="1:10" ht="15.6" customHeight="1" x14ac:dyDescent="0.25">
      <c r="A19" s="52" t="s">
        <v>328</v>
      </c>
      <c r="B19" s="11"/>
      <c r="C19" s="11"/>
      <c r="D19" s="11"/>
      <c r="E19" s="11"/>
      <c r="F19" s="11"/>
      <c r="G19" s="11"/>
      <c r="H19" s="11"/>
      <c r="I19" s="11"/>
      <c r="J19" s="11"/>
    </row>
    <row r="20" spans="1:10" ht="15.6" customHeight="1" x14ac:dyDescent="0.25">
      <c r="A20" s="65" t="s">
        <v>327</v>
      </c>
      <c r="B20" s="11"/>
      <c r="C20" s="11"/>
      <c r="D20" s="11"/>
      <c r="E20" s="11"/>
      <c r="F20" s="11"/>
      <c r="G20" s="11"/>
      <c r="H20" s="11"/>
      <c r="I20" s="11"/>
      <c r="J20" s="11"/>
    </row>
    <row r="21" spans="1:10" ht="15.6" customHeight="1" x14ac:dyDescent="0.25">
      <c r="A21" s="65" t="s">
        <v>338</v>
      </c>
      <c r="B21" s="88"/>
      <c r="C21" s="88"/>
      <c r="D21" s="88"/>
      <c r="E21" s="88"/>
      <c r="F21" s="88"/>
      <c r="G21" s="88"/>
      <c r="H21" s="88"/>
      <c r="I21" s="88"/>
      <c r="J21" s="88"/>
    </row>
    <row r="22" spans="1:10" x14ac:dyDescent="0.25">
      <c r="A22" s="52" t="s">
        <v>341</v>
      </c>
      <c r="B22" s="66">
        <f t="shared" ref="B22:J22" si="3">+B23+B24+B25</f>
        <v>0</v>
      </c>
      <c r="C22" s="66">
        <f t="shared" si="3"/>
        <v>0</v>
      </c>
      <c r="D22" s="66">
        <f t="shared" si="3"/>
        <v>0</v>
      </c>
      <c r="E22" s="66">
        <f t="shared" si="3"/>
        <v>0</v>
      </c>
      <c r="F22" s="66">
        <f t="shared" si="3"/>
        <v>0</v>
      </c>
      <c r="G22" s="66">
        <f t="shared" si="3"/>
        <v>0</v>
      </c>
      <c r="H22" s="66">
        <f t="shared" si="3"/>
        <v>0</v>
      </c>
      <c r="I22" s="66">
        <f t="shared" si="3"/>
        <v>0</v>
      </c>
      <c r="J22" s="66">
        <f t="shared" si="3"/>
        <v>0</v>
      </c>
    </row>
    <row r="23" spans="1:10" x14ac:dyDescent="0.25">
      <c r="A23" s="64" t="s">
        <v>335</v>
      </c>
      <c r="B23" s="32"/>
      <c r="C23" s="32"/>
      <c r="D23" s="32"/>
      <c r="E23" s="32"/>
      <c r="F23" s="32"/>
      <c r="G23" s="32"/>
      <c r="H23" s="32"/>
      <c r="I23" s="32"/>
      <c r="J23" s="32"/>
    </row>
    <row r="24" spans="1:10" x14ac:dyDescent="0.25">
      <c r="A24" s="64" t="s">
        <v>336</v>
      </c>
      <c r="B24" s="32"/>
      <c r="C24" s="32"/>
      <c r="D24" s="32"/>
      <c r="E24" s="32"/>
      <c r="F24" s="32"/>
      <c r="G24" s="32"/>
      <c r="H24" s="32"/>
      <c r="I24" s="32"/>
      <c r="J24" s="32"/>
    </row>
    <row r="25" spans="1:10" x14ac:dyDescent="0.25">
      <c r="A25" s="64" t="s">
        <v>337</v>
      </c>
      <c r="B25" s="32"/>
      <c r="C25" s="32"/>
      <c r="D25" s="32"/>
      <c r="E25" s="32"/>
      <c r="F25" s="32"/>
      <c r="G25" s="32"/>
      <c r="H25" s="32"/>
      <c r="I25" s="32"/>
      <c r="J25" s="32"/>
    </row>
    <row r="26" spans="1:10" x14ac:dyDescent="0.25">
      <c r="A26" s="52" t="s">
        <v>339</v>
      </c>
      <c r="B26" s="66">
        <f>+B21-B22</f>
        <v>0</v>
      </c>
      <c r="C26" s="66">
        <f t="shared" ref="C26:J26" si="4">+C21-C22</f>
        <v>0</v>
      </c>
      <c r="D26" s="66">
        <f t="shared" si="4"/>
        <v>0</v>
      </c>
      <c r="E26" s="66">
        <f t="shared" si="4"/>
        <v>0</v>
      </c>
      <c r="F26" s="66">
        <f t="shared" si="4"/>
        <v>0</v>
      </c>
      <c r="G26" s="66">
        <f t="shared" si="4"/>
        <v>0</v>
      </c>
      <c r="H26" s="66">
        <f t="shared" si="4"/>
        <v>0</v>
      </c>
      <c r="I26" s="66">
        <f t="shared" si="4"/>
        <v>0</v>
      </c>
      <c r="J26" s="66">
        <f t="shared" si="4"/>
        <v>0</v>
      </c>
    </row>
    <row r="27" spans="1:10" x14ac:dyDescent="0.25">
      <c r="A27" s="52" t="s">
        <v>326</v>
      </c>
      <c r="B27" s="32"/>
      <c r="C27" s="32"/>
      <c r="D27" s="32"/>
      <c r="E27" s="32"/>
      <c r="F27" s="32"/>
      <c r="G27" s="32"/>
      <c r="H27" s="32"/>
      <c r="I27" s="32"/>
      <c r="J27" s="32"/>
    </row>
    <row r="28" spans="1:10" x14ac:dyDescent="0.25">
      <c r="A28" s="52" t="s">
        <v>340</v>
      </c>
      <c r="B28" s="66">
        <f t="shared" ref="B28:J28" si="5">+B26-B27</f>
        <v>0</v>
      </c>
      <c r="C28" s="66">
        <f t="shared" si="5"/>
        <v>0</v>
      </c>
      <c r="D28" s="66">
        <f t="shared" si="5"/>
        <v>0</v>
      </c>
      <c r="E28" s="66">
        <f t="shared" si="5"/>
        <v>0</v>
      </c>
      <c r="F28" s="66">
        <f t="shared" si="5"/>
        <v>0</v>
      </c>
      <c r="G28" s="66">
        <f t="shared" si="5"/>
        <v>0</v>
      </c>
      <c r="H28" s="66">
        <f t="shared" si="5"/>
        <v>0</v>
      </c>
      <c r="I28" s="66">
        <f t="shared" si="5"/>
        <v>0</v>
      </c>
      <c r="J28" s="66">
        <f t="shared" si="5"/>
        <v>0</v>
      </c>
    </row>
  </sheetData>
  <sheetProtection algorithmName="SHA-512" hashValue="HpTD3Y3mW8r6qOKqd/gp2IW54enKSeJDLEjC5EzP9J4yNrJNSVRgw1QYSwmfOsTB5rlj/mgtcZ8xo8yGquqt9Q==" saltValue="Oy50HlAxRd6pIkhSkq+LbQ==" spinCount="100000" sheet="1" objects="1" scenarios="1"/>
  <mergeCells count="8">
    <mergeCell ref="E17:G17"/>
    <mergeCell ref="H17:J17"/>
    <mergeCell ref="B17:D17"/>
    <mergeCell ref="A17:A18"/>
    <mergeCell ref="B3:D3"/>
    <mergeCell ref="E3:G3"/>
    <mergeCell ref="H3:J3"/>
    <mergeCell ref="A3:A4"/>
  </mergeCells>
  <dataValidations count="3">
    <dataValidation type="decimal" operator="greaterThanOrEqual" allowBlank="1" showInputMessage="1" showErrorMessage="1" error="Il valore deve essere immesso con segno positivo" sqref="B19:J20 B5:J6" xr:uid="{00000000-0002-0000-0500-000000000000}">
      <formula1>0</formula1>
    </dataValidation>
    <dataValidation type="decimal" operator="greaterThanOrEqual" allowBlank="1" showInputMessage="1" showErrorMessage="1" error="Il valore deve essere immesso con segno positivo " sqref="B13:J13 B9:J11 B27:J27 B23:J25" xr:uid="{00000000-0002-0000-0500-000001000000}">
      <formula1>0</formula1>
    </dataValidation>
    <dataValidation type="decimal" allowBlank="1" showInputMessage="1" showErrorMessage="1" error="Il valore deve essere immesso con segno positivo" sqref="B7:J7 B21:J21" xr:uid="{B17D0E75-1000-4B69-9233-A32162DB481F}">
      <formula1>-1000000</formula1>
      <formula2>1000000</formula2>
    </dataValidation>
  </dataValidations>
  <pageMargins left="0.7" right="0.7" top="0.75" bottom="0.75" header="0.3" footer="0.3"/>
  <pageSetup paperSize="9" orientation="portrait" r:id="rId1"/>
  <ignoredErrors>
    <ignoredError sqref="B14:J14"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6">
    <pageSetUpPr fitToPage="1"/>
  </sheetPr>
  <dimension ref="A2:Q31"/>
  <sheetViews>
    <sheetView showGridLines="0" zoomScale="70" zoomScaleNormal="70" workbookViewId="0">
      <selection activeCell="A3" sqref="A3"/>
    </sheetView>
  </sheetViews>
  <sheetFormatPr defaultColWidth="9.140625" defaultRowHeight="15" outlineLevelCol="1" x14ac:dyDescent="0.25"/>
  <cols>
    <col min="1" max="1" width="77.28515625" style="37" customWidth="1"/>
    <col min="2" max="5" width="13.85546875" style="37" customWidth="1" outlineLevel="1"/>
    <col min="6" max="6" width="13.85546875" style="59" customWidth="1"/>
    <col min="7" max="10" width="13.85546875" style="37" customWidth="1" outlineLevel="1"/>
    <col min="11" max="11" width="13.85546875" style="59" customWidth="1"/>
    <col min="12" max="15" width="13.85546875" style="37" customWidth="1" outlineLevel="1"/>
    <col min="16" max="16" width="13.85546875" style="59" customWidth="1"/>
    <col min="17" max="17" width="90.85546875" style="37" customWidth="1"/>
    <col min="18" max="16384" width="9.140625" style="37"/>
  </cols>
  <sheetData>
    <row r="2" spans="1:17" x14ac:dyDescent="0.25">
      <c r="A2" s="54"/>
      <c r="B2" s="54"/>
      <c r="C2" s="54"/>
      <c r="D2" s="54"/>
      <c r="E2" s="54"/>
      <c r="F2" s="55"/>
      <c r="G2" s="54"/>
      <c r="H2" s="54"/>
      <c r="I2" s="54"/>
      <c r="J2" s="54"/>
      <c r="K2" s="55"/>
      <c r="L2" s="54"/>
      <c r="M2" s="54"/>
      <c r="N2" s="54"/>
      <c r="O2" s="54"/>
      <c r="P2" s="55"/>
    </row>
    <row r="3" spans="1:17" s="56" customFormat="1" ht="112.9" customHeight="1" x14ac:dyDescent="0.25">
      <c r="A3" s="16" t="s">
        <v>124</v>
      </c>
      <c r="B3" s="16" t="s">
        <v>96</v>
      </c>
      <c r="C3" s="16" t="s">
        <v>97</v>
      </c>
      <c r="D3" s="16" t="s">
        <v>111</v>
      </c>
      <c r="E3" s="16" t="s">
        <v>112</v>
      </c>
      <c r="F3" s="16" t="str">
        <f>'Schemi di sintesi'!B7</f>
        <v>2025</v>
      </c>
      <c r="G3" s="16" t="s">
        <v>96</v>
      </c>
      <c r="H3" s="16" t="s">
        <v>97</v>
      </c>
      <c r="I3" s="16" t="s">
        <v>111</v>
      </c>
      <c r="J3" s="16" t="s">
        <v>112</v>
      </c>
      <c r="K3" s="16" t="str">
        <f>'Schemi di sintesi'!C7</f>
        <v>2026</v>
      </c>
      <c r="L3" s="16" t="s">
        <v>96</v>
      </c>
      <c r="M3" s="16" t="s">
        <v>97</v>
      </c>
      <c r="N3" s="16" t="s">
        <v>111</v>
      </c>
      <c r="O3" s="16" t="s">
        <v>112</v>
      </c>
      <c r="P3" s="16" t="str">
        <f>'Schemi di sintesi'!D7</f>
        <v>2027</v>
      </c>
      <c r="Q3" s="14" t="s">
        <v>76</v>
      </c>
    </row>
    <row r="4" spans="1:17" x14ac:dyDescent="0.25">
      <c r="A4" s="49" t="s">
        <v>7</v>
      </c>
      <c r="B4" s="51">
        <f t="shared" ref="B4:O4" si="0">+B5+B15+B16</f>
        <v>0</v>
      </c>
      <c r="C4" s="51">
        <f t="shared" si="0"/>
        <v>0</v>
      </c>
      <c r="D4" s="51">
        <f t="shared" ref="D4" si="1">+D5+D15+D16</f>
        <v>0</v>
      </c>
      <c r="E4" s="51">
        <f t="shared" si="0"/>
        <v>0</v>
      </c>
      <c r="F4" s="51">
        <f>+B4+C4-D4-E4</f>
        <v>0</v>
      </c>
      <c r="G4" s="51">
        <f t="shared" si="0"/>
        <v>0</v>
      </c>
      <c r="H4" s="51">
        <f t="shared" si="0"/>
        <v>0</v>
      </c>
      <c r="I4" s="51">
        <f t="shared" ref="I4" si="2">+I5+I15+I16</f>
        <v>0</v>
      </c>
      <c r="J4" s="51">
        <f t="shared" si="0"/>
        <v>0</v>
      </c>
      <c r="K4" s="51">
        <f>+G4+H4-I4-J4</f>
        <v>0</v>
      </c>
      <c r="L4" s="51">
        <f t="shared" si="0"/>
        <v>0</v>
      </c>
      <c r="M4" s="51">
        <f t="shared" si="0"/>
        <v>0</v>
      </c>
      <c r="N4" s="51">
        <f t="shared" ref="N4" si="3">+N5+N15+N16</f>
        <v>0</v>
      </c>
      <c r="O4" s="51">
        <f t="shared" si="0"/>
        <v>0</v>
      </c>
      <c r="P4" s="51">
        <f>+L4+M4-N4-O4</f>
        <v>0</v>
      </c>
      <c r="Q4" s="7" t="s">
        <v>79</v>
      </c>
    </row>
    <row r="5" spans="1:17" x14ac:dyDescent="0.25">
      <c r="A5" s="52" t="s">
        <v>5</v>
      </c>
      <c r="B5" s="51">
        <f>+SUM(B6:B14)</f>
        <v>0</v>
      </c>
      <c r="C5" s="51">
        <f t="shared" ref="C5:E5" si="4">+SUM(C6:C14)</f>
        <v>0</v>
      </c>
      <c r="D5" s="51">
        <f t="shared" ref="D5" si="5">+SUM(D6:D14)</f>
        <v>0</v>
      </c>
      <c r="E5" s="51">
        <f t="shared" si="4"/>
        <v>0</v>
      </c>
      <c r="F5" s="51">
        <f t="shared" ref="F5:F16" si="6">+B5+C5-D5-E5</f>
        <v>0</v>
      </c>
      <c r="G5" s="51">
        <f>+SUM(G6:G14)</f>
        <v>0</v>
      </c>
      <c r="H5" s="51">
        <f t="shared" ref="H5:I5" si="7">+SUM(H6:H14)</f>
        <v>0</v>
      </c>
      <c r="I5" s="51">
        <f t="shared" si="7"/>
        <v>0</v>
      </c>
      <c r="J5" s="51">
        <f t="shared" ref="J5" si="8">+SUM(J6:J14)</f>
        <v>0</v>
      </c>
      <c r="K5" s="51">
        <f t="shared" ref="K5:K16" si="9">+G5+H5-I5-J5</f>
        <v>0</v>
      </c>
      <c r="L5" s="51">
        <f>+SUM(L6:L14)</f>
        <v>0</v>
      </c>
      <c r="M5" s="51">
        <f t="shared" ref="M5:N5" si="10">+SUM(M6:M14)</f>
        <v>0</v>
      </c>
      <c r="N5" s="51">
        <f t="shared" si="10"/>
        <v>0</v>
      </c>
      <c r="O5" s="51">
        <f t="shared" ref="O5" si="11">+SUM(O6:O14)</f>
        <v>0</v>
      </c>
      <c r="P5" s="51">
        <f t="shared" ref="P5:P16" si="12">+L5+M5-N5-O5</f>
        <v>0</v>
      </c>
      <c r="Q5" s="7" t="s">
        <v>79</v>
      </c>
    </row>
    <row r="6" spans="1:17" x14ac:dyDescent="0.25">
      <c r="A6" s="53" t="s">
        <v>46</v>
      </c>
      <c r="B6" s="12"/>
      <c r="C6" s="12"/>
      <c r="D6" s="12"/>
      <c r="E6" s="12"/>
      <c r="F6" s="51">
        <f t="shared" si="6"/>
        <v>0</v>
      </c>
      <c r="G6" s="12"/>
      <c r="H6" s="12"/>
      <c r="I6" s="12"/>
      <c r="J6" s="12"/>
      <c r="K6" s="51">
        <f t="shared" si="9"/>
        <v>0</v>
      </c>
      <c r="L6" s="12"/>
      <c r="M6" s="12"/>
      <c r="N6" s="12"/>
      <c r="O6" s="12"/>
      <c r="P6" s="51">
        <f t="shared" si="12"/>
        <v>0</v>
      </c>
      <c r="Q6" s="7" t="s">
        <v>79</v>
      </c>
    </row>
    <row r="7" spans="1:17" x14ac:dyDescent="0.25">
      <c r="A7" s="53" t="s">
        <v>54</v>
      </c>
      <c r="B7" s="12"/>
      <c r="C7" s="12"/>
      <c r="D7" s="12"/>
      <c r="E7" s="12"/>
      <c r="F7" s="51">
        <f t="shared" si="6"/>
        <v>0</v>
      </c>
      <c r="G7" s="12"/>
      <c r="H7" s="12"/>
      <c r="I7" s="12"/>
      <c r="J7" s="12"/>
      <c r="K7" s="51">
        <f t="shared" si="9"/>
        <v>0</v>
      </c>
      <c r="L7" s="12"/>
      <c r="M7" s="12"/>
      <c r="N7" s="12"/>
      <c r="O7" s="12"/>
      <c r="P7" s="51">
        <f t="shared" si="12"/>
        <v>0</v>
      </c>
      <c r="Q7" s="7" t="s">
        <v>79</v>
      </c>
    </row>
    <row r="8" spans="1:17" x14ac:dyDescent="0.25">
      <c r="A8" s="53" t="s">
        <v>6</v>
      </c>
      <c r="B8" s="12"/>
      <c r="C8" s="12"/>
      <c r="D8" s="12"/>
      <c r="E8" s="12"/>
      <c r="F8" s="51">
        <f>+B8+C8-D8-E8</f>
        <v>0</v>
      </c>
      <c r="G8" s="12"/>
      <c r="H8" s="12"/>
      <c r="I8" s="12"/>
      <c r="J8" s="12"/>
      <c r="K8" s="51">
        <f>+G8+H8-I8-J8</f>
        <v>0</v>
      </c>
      <c r="L8" s="12"/>
      <c r="M8" s="12"/>
      <c r="N8" s="12"/>
      <c r="O8" s="12"/>
      <c r="P8" s="51">
        <f>+L8+M8-N8-O8</f>
        <v>0</v>
      </c>
      <c r="Q8" s="7" t="s">
        <v>79</v>
      </c>
    </row>
    <row r="9" spans="1:17" x14ac:dyDescent="0.25">
      <c r="A9" s="53" t="s">
        <v>50</v>
      </c>
      <c r="B9" s="12"/>
      <c r="C9" s="12"/>
      <c r="D9" s="12"/>
      <c r="E9" s="12"/>
      <c r="F9" s="51">
        <f t="shared" si="6"/>
        <v>0</v>
      </c>
      <c r="G9" s="12"/>
      <c r="H9" s="12"/>
      <c r="I9" s="12"/>
      <c r="J9" s="12"/>
      <c r="K9" s="51">
        <f t="shared" si="9"/>
        <v>0</v>
      </c>
      <c r="L9" s="12"/>
      <c r="M9" s="12"/>
      <c r="N9" s="12"/>
      <c r="O9" s="12"/>
      <c r="P9" s="51">
        <f t="shared" si="12"/>
        <v>0</v>
      </c>
      <c r="Q9" s="7" t="s">
        <v>79</v>
      </c>
    </row>
    <row r="10" spans="1:17" x14ac:dyDescent="0.25">
      <c r="A10" s="53" t="s">
        <v>49</v>
      </c>
      <c r="B10" s="12"/>
      <c r="C10" s="12"/>
      <c r="D10" s="12"/>
      <c r="E10" s="12"/>
      <c r="F10" s="51">
        <f t="shared" si="6"/>
        <v>0</v>
      </c>
      <c r="G10" s="12"/>
      <c r="H10" s="12"/>
      <c r="I10" s="12"/>
      <c r="J10" s="12"/>
      <c r="K10" s="51">
        <f t="shared" si="9"/>
        <v>0</v>
      </c>
      <c r="L10" s="12"/>
      <c r="M10" s="12"/>
      <c r="N10" s="12"/>
      <c r="O10" s="12"/>
      <c r="P10" s="51">
        <f t="shared" si="12"/>
        <v>0</v>
      </c>
      <c r="Q10" s="7" t="s">
        <v>79</v>
      </c>
    </row>
    <row r="11" spans="1:17" x14ac:dyDescent="0.25">
      <c r="A11" s="53" t="s">
        <v>14</v>
      </c>
      <c r="B11" s="12"/>
      <c r="C11" s="12"/>
      <c r="D11" s="12"/>
      <c r="E11" s="12"/>
      <c r="F11" s="51">
        <f t="shared" si="6"/>
        <v>0</v>
      </c>
      <c r="G11" s="12"/>
      <c r="H11" s="12"/>
      <c r="I11" s="12"/>
      <c r="J11" s="12"/>
      <c r="K11" s="51">
        <f t="shared" si="9"/>
        <v>0</v>
      </c>
      <c r="L11" s="12"/>
      <c r="M11" s="12"/>
      <c r="N11" s="12"/>
      <c r="O11" s="12"/>
      <c r="P11" s="51">
        <f t="shared" si="12"/>
        <v>0</v>
      </c>
      <c r="Q11" s="7" t="s">
        <v>79</v>
      </c>
    </row>
    <row r="12" spans="1:17" x14ac:dyDescent="0.25">
      <c r="A12" s="53" t="s">
        <v>15</v>
      </c>
      <c r="B12" s="12"/>
      <c r="C12" s="12"/>
      <c r="D12" s="12"/>
      <c r="E12" s="12"/>
      <c r="F12" s="51">
        <f t="shared" si="6"/>
        <v>0</v>
      </c>
      <c r="G12" s="12"/>
      <c r="H12" s="12"/>
      <c r="I12" s="12"/>
      <c r="J12" s="12"/>
      <c r="K12" s="51">
        <f t="shared" si="9"/>
        <v>0</v>
      </c>
      <c r="L12" s="12"/>
      <c r="M12" s="12"/>
      <c r="N12" s="12"/>
      <c r="O12" s="12"/>
      <c r="P12" s="51">
        <f t="shared" si="12"/>
        <v>0</v>
      </c>
      <c r="Q12" s="7" t="s">
        <v>79</v>
      </c>
    </row>
    <row r="13" spans="1:17" x14ac:dyDescent="0.25">
      <c r="A13" s="53" t="s">
        <v>48</v>
      </c>
      <c r="B13" s="12"/>
      <c r="C13" s="12"/>
      <c r="D13" s="12"/>
      <c r="E13" s="12"/>
      <c r="F13" s="51">
        <f t="shared" si="6"/>
        <v>0</v>
      </c>
      <c r="G13" s="12"/>
      <c r="H13" s="12"/>
      <c r="I13" s="12"/>
      <c r="J13" s="12"/>
      <c r="K13" s="51">
        <f t="shared" si="9"/>
        <v>0</v>
      </c>
      <c r="L13" s="12"/>
      <c r="M13" s="12"/>
      <c r="N13" s="12"/>
      <c r="O13" s="12"/>
      <c r="P13" s="51">
        <f t="shared" si="12"/>
        <v>0</v>
      </c>
      <c r="Q13" s="7" t="s">
        <v>79</v>
      </c>
    </row>
    <row r="14" spans="1:17" x14ac:dyDescent="0.25">
      <c r="A14" s="53" t="s">
        <v>55</v>
      </c>
      <c r="B14" s="12"/>
      <c r="C14" s="12"/>
      <c r="D14" s="12"/>
      <c r="E14" s="12"/>
      <c r="F14" s="51">
        <f t="shared" si="6"/>
        <v>0</v>
      </c>
      <c r="G14" s="12"/>
      <c r="H14" s="12"/>
      <c r="I14" s="12"/>
      <c r="J14" s="12"/>
      <c r="K14" s="51">
        <f t="shared" si="9"/>
        <v>0</v>
      </c>
      <c r="L14" s="12"/>
      <c r="M14" s="12"/>
      <c r="N14" s="12"/>
      <c r="O14" s="12"/>
      <c r="P14" s="51">
        <f t="shared" si="12"/>
        <v>0</v>
      </c>
      <c r="Q14" s="7" t="s">
        <v>79</v>
      </c>
    </row>
    <row r="15" spans="1:17" x14ac:dyDescent="0.25">
      <c r="A15" s="52" t="s">
        <v>22</v>
      </c>
      <c r="B15" s="12"/>
      <c r="C15" s="12"/>
      <c r="D15" s="12"/>
      <c r="E15" s="12"/>
      <c r="F15" s="51">
        <f t="shared" si="6"/>
        <v>0</v>
      </c>
      <c r="G15" s="12"/>
      <c r="H15" s="12"/>
      <c r="I15" s="12"/>
      <c r="J15" s="12"/>
      <c r="K15" s="51">
        <f t="shared" si="9"/>
        <v>0</v>
      </c>
      <c r="L15" s="12"/>
      <c r="M15" s="12"/>
      <c r="N15" s="12"/>
      <c r="O15" s="12"/>
      <c r="P15" s="51">
        <f t="shared" si="12"/>
        <v>0</v>
      </c>
      <c r="Q15" s="7" t="s">
        <v>79</v>
      </c>
    </row>
    <row r="16" spans="1:17" x14ac:dyDescent="0.25">
      <c r="A16" s="52" t="s">
        <v>47</v>
      </c>
      <c r="B16" s="12"/>
      <c r="C16" s="12"/>
      <c r="D16" s="12"/>
      <c r="E16" s="12"/>
      <c r="F16" s="51">
        <f t="shared" si="6"/>
        <v>0</v>
      </c>
      <c r="G16" s="12"/>
      <c r="H16" s="12"/>
      <c r="I16" s="12"/>
      <c r="J16" s="12"/>
      <c r="K16" s="51">
        <f t="shared" si="9"/>
        <v>0</v>
      </c>
      <c r="L16" s="12"/>
      <c r="M16" s="12"/>
      <c r="N16" s="12"/>
      <c r="O16" s="12"/>
      <c r="P16" s="51">
        <f t="shared" si="12"/>
        <v>0</v>
      </c>
      <c r="Q16" s="7" t="s">
        <v>79</v>
      </c>
    </row>
    <row r="17" spans="1:17" x14ac:dyDescent="0.25">
      <c r="A17" s="54"/>
      <c r="B17" s="54"/>
      <c r="C17" s="54"/>
      <c r="D17" s="54"/>
      <c r="E17" s="54"/>
      <c r="F17" s="55"/>
      <c r="G17" s="54"/>
      <c r="H17" s="54"/>
      <c r="I17" s="54"/>
      <c r="J17" s="54"/>
      <c r="K17" s="55"/>
      <c r="L17" s="54"/>
      <c r="M17" s="54"/>
      <c r="N17" s="54"/>
      <c r="O17" s="54"/>
      <c r="P17" s="55"/>
    </row>
    <row r="18" spans="1:17" x14ac:dyDescent="0.25">
      <c r="A18" s="54"/>
      <c r="B18" s="54"/>
      <c r="C18" s="54"/>
      <c r="D18" s="54"/>
      <c r="E18" s="54"/>
      <c r="F18" s="55"/>
      <c r="G18" s="54"/>
      <c r="H18" s="54"/>
      <c r="I18" s="54"/>
      <c r="J18" s="54"/>
      <c r="K18" s="55"/>
      <c r="L18" s="54"/>
      <c r="M18" s="54"/>
      <c r="N18" s="54"/>
      <c r="O18" s="54"/>
      <c r="P18" s="55"/>
    </row>
    <row r="19" spans="1:17" s="56" customFormat="1" ht="112.9" customHeight="1" x14ac:dyDescent="0.25">
      <c r="A19" s="16" t="s">
        <v>310</v>
      </c>
      <c r="B19" s="16" t="s">
        <v>96</v>
      </c>
      <c r="C19" s="16" t="s">
        <v>97</v>
      </c>
      <c r="D19" s="16" t="s">
        <v>111</v>
      </c>
      <c r="E19" s="16" t="s">
        <v>112</v>
      </c>
      <c r="F19" s="16" t="str">
        <f>F3</f>
        <v>2025</v>
      </c>
      <c r="G19" s="16" t="s">
        <v>96</v>
      </c>
      <c r="H19" s="16" t="s">
        <v>97</v>
      </c>
      <c r="I19" s="16" t="s">
        <v>111</v>
      </c>
      <c r="J19" s="16" t="s">
        <v>112</v>
      </c>
      <c r="K19" s="16" t="str">
        <f>K3</f>
        <v>2026</v>
      </c>
      <c r="L19" s="16" t="s">
        <v>96</v>
      </c>
      <c r="M19" s="16" t="s">
        <v>97</v>
      </c>
      <c r="N19" s="16" t="s">
        <v>111</v>
      </c>
      <c r="O19" s="16" t="s">
        <v>112</v>
      </c>
      <c r="P19" s="16" t="str">
        <f>P3</f>
        <v>2027</v>
      </c>
      <c r="Q19" s="14" t="s">
        <v>76</v>
      </c>
    </row>
    <row r="20" spans="1:17" x14ac:dyDescent="0.25">
      <c r="A20" s="52" t="s">
        <v>5</v>
      </c>
      <c r="B20" s="51">
        <f>+B5</f>
        <v>0</v>
      </c>
      <c r="C20" s="51">
        <f>+C5</f>
        <v>0</v>
      </c>
      <c r="D20" s="51">
        <f>+D5</f>
        <v>0</v>
      </c>
      <c r="E20" s="51">
        <f>+E5</f>
        <v>0</v>
      </c>
      <c r="F20" s="51">
        <f t="shared" ref="F20:F23" si="13">+B20+C20-D20-E20</f>
        <v>0</v>
      </c>
      <c r="G20" s="51">
        <f>+G5</f>
        <v>0</v>
      </c>
      <c r="H20" s="51">
        <f>+H5</f>
        <v>0</v>
      </c>
      <c r="I20" s="51">
        <f>+I5</f>
        <v>0</v>
      </c>
      <c r="J20" s="51">
        <f>+J5</f>
        <v>0</v>
      </c>
      <c r="K20" s="51">
        <f t="shared" ref="K20:K23" si="14">+G20+H20-I20-J20</f>
        <v>0</v>
      </c>
      <c r="L20" s="51">
        <f>+L5</f>
        <v>0</v>
      </c>
      <c r="M20" s="51">
        <f>+M5</f>
        <v>0</v>
      </c>
      <c r="N20" s="51">
        <f>+N5</f>
        <v>0</v>
      </c>
      <c r="O20" s="51">
        <f>+O5</f>
        <v>0</v>
      </c>
      <c r="P20" s="51">
        <f t="shared" ref="P20:P23" si="15">+L20+M20-N20-O20</f>
        <v>0</v>
      </c>
      <c r="Q20" s="7" t="s">
        <v>79</v>
      </c>
    </row>
    <row r="21" spans="1:17" x14ac:dyDescent="0.25">
      <c r="A21" s="53" t="s">
        <v>140</v>
      </c>
      <c r="B21" s="12"/>
      <c r="C21" s="12"/>
      <c r="D21" s="12"/>
      <c r="E21" s="12"/>
      <c r="F21" s="51">
        <f t="shared" si="13"/>
        <v>0</v>
      </c>
      <c r="G21" s="12"/>
      <c r="H21" s="12"/>
      <c r="I21" s="12"/>
      <c r="J21" s="12"/>
      <c r="K21" s="51">
        <f t="shared" si="14"/>
        <v>0</v>
      </c>
      <c r="L21" s="12"/>
      <c r="M21" s="12"/>
      <c r="N21" s="12"/>
      <c r="O21" s="12"/>
      <c r="P21" s="51">
        <f t="shared" si="15"/>
        <v>0</v>
      </c>
      <c r="Q21" s="7" t="s">
        <v>79</v>
      </c>
    </row>
    <row r="22" spans="1:17" x14ac:dyDescent="0.25">
      <c r="A22" s="53" t="s">
        <v>141</v>
      </c>
      <c r="B22" s="12"/>
      <c r="C22" s="12"/>
      <c r="D22" s="12"/>
      <c r="E22" s="12"/>
      <c r="F22" s="51">
        <f t="shared" si="13"/>
        <v>0</v>
      </c>
      <c r="G22" s="12"/>
      <c r="H22" s="12"/>
      <c r="I22" s="12"/>
      <c r="J22" s="12"/>
      <c r="K22" s="51">
        <f t="shared" si="14"/>
        <v>0</v>
      </c>
      <c r="L22" s="12"/>
      <c r="M22" s="12"/>
      <c r="N22" s="12"/>
      <c r="O22" s="12"/>
      <c r="P22" s="51">
        <f t="shared" si="15"/>
        <v>0</v>
      </c>
      <c r="Q22" s="7" t="s">
        <v>79</v>
      </c>
    </row>
    <row r="23" spans="1:17" x14ac:dyDescent="0.25">
      <c r="A23" s="53" t="s">
        <v>142</v>
      </c>
      <c r="B23" s="12"/>
      <c r="C23" s="12"/>
      <c r="D23" s="12"/>
      <c r="E23" s="12"/>
      <c r="F23" s="51">
        <f t="shared" si="13"/>
        <v>0</v>
      </c>
      <c r="G23" s="12"/>
      <c r="H23" s="12"/>
      <c r="I23" s="12"/>
      <c r="J23" s="12"/>
      <c r="K23" s="51">
        <f t="shared" si="14"/>
        <v>0</v>
      </c>
      <c r="L23" s="12"/>
      <c r="M23" s="12"/>
      <c r="N23" s="12"/>
      <c r="O23" s="12"/>
      <c r="P23" s="51">
        <f t="shared" si="15"/>
        <v>0</v>
      </c>
      <c r="Q23" s="7" t="s">
        <v>79</v>
      </c>
    </row>
    <row r="26" spans="1:17" ht="112.5" x14ac:dyDescent="0.25">
      <c r="A26" s="16" t="s">
        <v>311</v>
      </c>
      <c r="B26" s="16" t="s">
        <v>96</v>
      </c>
      <c r="C26" s="16" t="s">
        <v>97</v>
      </c>
      <c r="D26" s="16" t="s">
        <v>111</v>
      </c>
      <c r="E26" s="16" t="s">
        <v>112</v>
      </c>
      <c r="F26" s="16" t="str">
        <f>F19</f>
        <v>2025</v>
      </c>
      <c r="G26" s="16" t="s">
        <v>96</v>
      </c>
      <c r="H26" s="16" t="s">
        <v>97</v>
      </c>
      <c r="I26" s="16" t="s">
        <v>111</v>
      </c>
      <c r="J26" s="16" t="s">
        <v>112</v>
      </c>
      <c r="K26" s="16" t="str">
        <f>K19</f>
        <v>2026</v>
      </c>
      <c r="L26" s="16" t="s">
        <v>96</v>
      </c>
      <c r="M26" s="16" t="s">
        <v>97</v>
      </c>
      <c r="N26" s="16" t="s">
        <v>111</v>
      </c>
      <c r="O26" s="16" t="s">
        <v>112</v>
      </c>
      <c r="P26" s="16" t="str">
        <f>P19</f>
        <v>2027</v>
      </c>
      <c r="Q26" s="14" t="s">
        <v>76</v>
      </c>
    </row>
    <row r="27" spans="1:17" x14ac:dyDescent="0.25">
      <c r="A27" s="49" t="s">
        <v>312</v>
      </c>
      <c r="B27" s="51">
        <f>+SUM(B28:B31)</f>
        <v>0</v>
      </c>
      <c r="C27" s="51">
        <f>+SUM(C28:C31)</f>
        <v>0</v>
      </c>
      <c r="D27" s="51">
        <f>+SUM(D28:D31)</f>
        <v>0</v>
      </c>
      <c r="E27" s="51">
        <f>+SUM(E28:E31)</f>
        <v>0</v>
      </c>
      <c r="F27" s="51">
        <f t="shared" ref="F27:F31" si="16">+B27+C27-D27-E27</f>
        <v>0</v>
      </c>
      <c r="G27" s="51">
        <f>+SUM(G28:G31)</f>
        <v>0</v>
      </c>
      <c r="H27" s="51">
        <f>+SUM(H28:H31)</f>
        <v>0</v>
      </c>
      <c r="I27" s="51">
        <f>+SUM(I28:I31)</f>
        <v>0</v>
      </c>
      <c r="J27" s="51">
        <f>+SUM(J28:J31)</f>
        <v>0</v>
      </c>
      <c r="K27" s="51">
        <f t="shared" ref="K27:K31" si="17">+G27+H27-I27-J27</f>
        <v>0</v>
      </c>
      <c r="L27" s="51">
        <f>+SUM(L28:L31)</f>
        <v>0</v>
      </c>
      <c r="M27" s="51">
        <f>+SUM(M28:M31)</f>
        <v>0</v>
      </c>
      <c r="N27" s="51">
        <f>+SUM(N28:N31)</f>
        <v>0</v>
      </c>
      <c r="O27" s="51">
        <f>+SUM(O28:O31)</f>
        <v>0</v>
      </c>
      <c r="P27" s="51">
        <f t="shared" ref="P27:P31" si="18">+L27+M27-N27-O27</f>
        <v>0</v>
      </c>
      <c r="Q27" s="7" t="s">
        <v>79</v>
      </c>
    </row>
    <row r="28" spans="1:17" x14ac:dyDescent="0.25">
      <c r="A28" s="64" t="s">
        <v>318</v>
      </c>
      <c r="B28" s="12"/>
      <c r="C28" s="12"/>
      <c r="D28" s="12"/>
      <c r="E28" s="12"/>
      <c r="F28" s="51">
        <f t="shared" si="16"/>
        <v>0</v>
      </c>
      <c r="G28" s="12"/>
      <c r="H28" s="12"/>
      <c r="I28" s="12"/>
      <c r="J28" s="12"/>
      <c r="K28" s="51">
        <f t="shared" si="17"/>
        <v>0</v>
      </c>
      <c r="L28" s="12"/>
      <c r="M28" s="12"/>
      <c r="N28" s="12"/>
      <c r="O28" s="12"/>
      <c r="P28" s="51">
        <f t="shared" si="18"/>
        <v>0</v>
      </c>
      <c r="Q28" s="7" t="s">
        <v>79</v>
      </c>
    </row>
    <row r="29" spans="1:17" x14ac:dyDescent="0.25">
      <c r="A29" s="64" t="s">
        <v>317</v>
      </c>
      <c r="B29" s="12"/>
      <c r="C29" s="12"/>
      <c r="D29" s="12"/>
      <c r="E29" s="12"/>
      <c r="F29" s="51">
        <f t="shared" si="16"/>
        <v>0</v>
      </c>
      <c r="G29" s="12"/>
      <c r="H29" s="12"/>
      <c r="I29" s="12"/>
      <c r="J29" s="12"/>
      <c r="K29" s="51">
        <f t="shared" si="17"/>
        <v>0</v>
      </c>
      <c r="L29" s="12"/>
      <c r="M29" s="12"/>
      <c r="N29" s="12"/>
      <c r="O29" s="12"/>
      <c r="P29" s="51">
        <f t="shared" si="18"/>
        <v>0</v>
      </c>
      <c r="Q29" s="7" t="s">
        <v>79</v>
      </c>
    </row>
    <row r="30" spans="1:17" x14ac:dyDescent="0.25">
      <c r="A30" s="64" t="s">
        <v>319</v>
      </c>
      <c r="B30" s="12"/>
      <c r="C30" s="12"/>
      <c r="D30" s="12"/>
      <c r="E30" s="12"/>
      <c r="F30" s="51">
        <f t="shared" si="16"/>
        <v>0</v>
      </c>
      <c r="G30" s="12"/>
      <c r="H30" s="12"/>
      <c r="I30" s="12"/>
      <c r="J30" s="12"/>
      <c r="K30" s="51">
        <f t="shared" si="17"/>
        <v>0</v>
      </c>
      <c r="L30" s="12"/>
      <c r="M30" s="12"/>
      <c r="N30" s="12"/>
      <c r="O30" s="12"/>
      <c r="P30" s="51">
        <f t="shared" si="18"/>
        <v>0</v>
      </c>
      <c r="Q30" s="7" t="s">
        <v>79</v>
      </c>
    </row>
    <row r="31" spans="1:17" x14ac:dyDescent="0.25">
      <c r="A31" s="64" t="s">
        <v>320</v>
      </c>
      <c r="B31" s="12"/>
      <c r="C31" s="12"/>
      <c r="D31" s="12"/>
      <c r="E31" s="12"/>
      <c r="F31" s="51">
        <f t="shared" si="16"/>
        <v>0</v>
      </c>
      <c r="G31" s="12"/>
      <c r="H31" s="12"/>
      <c r="I31" s="12"/>
      <c r="J31" s="12"/>
      <c r="K31" s="51">
        <f t="shared" si="17"/>
        <v>0</v>
      </c>
      <c r="L31" s="12"/>
      <c r="M31" s="12"/>
      <c r="N31" s="12"/>
      <c r="O31" s="12"/>
      <c r="P31" s="51">
        <f t="shared" si="18"/>
        <v>0</v>
      </c>
      <c r="Q31" s="7" t="s">
        <v>79</v>
      </c>
    </row>
  </sheetData>
  <sheetProtection algorithmName="SHA-512" hashValue="21cA6PpLyVe8yed0WwnnG841oYtEAlcZTzFBDYt7qbrzGwoNTfKW8+c2pGcc2Nx2VvGXg9ov43BDO088JXF5cA==" saltValue="BSZjhseHAjojskYNsDYpag==" spinCount="100000" sheet="1" objects="1" scenarios="1"/>
  <dataValidations count="1">
    <dataValidation type="decimal" operator="greaterThanOrEqual" allowBlank="1" showInputMessage="1" showErrorMessage="1" error="Il valore deve essere immesso con segno positivo" sqref="B6:E16 G6:J16 L6:O16 B21:E23 G21:J23 L28:O31 B28:E31 G28:J31 L21:O23" xr:uid="{00000000-0002-0000-0600-000000000000}">
      <formula1>0</formula1>
    </dataValidation>
  </dataValidations>
  <pageMargins left="0.7" right="0.7" top="0.75" bottom="0.75" header="0.3" footer="0.3"/>
  <pageSetup paperSize="9" scale="3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H18"/>
  <sheetViews>
    <sheetView showGridLines="0" zoomScale="85" zoomScaleNormal="85" workbookViewId="0">
      <selection activeCell="A3" sqref="A3"/>
    </sheetView>
  </sheetViews>
  <sheetFormatPr defaultColWidth="9.140625" defaultRowHeight="15" x14ac:dyDescent="0.25"/>
  <cols>
    <col min="1" max="1" width="52.7109375" style="37" customWidth="1"/>
    <col min="2" max="2" width="37.28515625" style="37" customWidth="1"/>
    <col min="3" max="3" width="25.85546875" style="37" customWidth="1"/>
    <col min="4" max="4" width="22.140625" style="37" customWidth="1"/>
    <col min="5" max="7" width="13.85546875" style="59" customWidth="1"/>
    <col min="8" max="8" width="90.85546875" style="37" customWidth="1"/>
    <col min="9" max="16384" width="9.140625" style="37"/>
  </cols>
  <sheetData>
    <row r="2" spans="1:8" x14ac:dyDescent="0.25">
      <c r="A2" s="54"/>
      <c r="B2" s="54"/>
      <c r="C2" s="54"/>
      <c r="D2" s="54"/>
      <c r="E2" s="55"/>
      <c r="F2" s="55"/>
      <c r="G2" s="55"/>
    </row>
    <row r="3" spans="1:8" s="56" customFormat="1" ht="112.9" customHeight="1" x14ac:dyDescent="0.25">
      <c r="A3" s="16" t="s">
        <v>246</v>
      </c>
      <c r="B3" s="16" t="s">
        <v>233</v>
      </c>
      <c r="C3" s="16" t="s">
        <v>240</v>
      </c>
      <c r="D3" s="16" t="s">
        <v>423</v>
      </c>
      <c r="E3" s="16" t="str">
        <f>'Schemi di sintesi'!B7</f>
        <v>2025</v>
      </c>
      <c r="F3" s="16" t="str">
        <f>'Schemi di sintesi'!C7</f>
        <v>2026</v>
      </c>
      <c r="G3" s="16" t="str">
        <f>'Schemi di sintesi'!D7</f>
        <v>2027</v>
      </c>
      <c r="H3" s="14" t="s">
        <v>76</v>
      </c>
    </row>
    <row r="4" spans="1:8" x14ac:dyDescent="0.25">
      <c r="A4" s="49" t="s">
        <v>5</v>
      </c>
      <c r="B4" s="50"/>
      <c r="C4" s="50"/>
      <c r="D4" s="50"/>
      <c r="E4" s="60">
        <f>+Raccolta!B5+Raccolta!C5</f>
        <v>0</v>
      </c>
      <c r="F4" s="60">
        <f>+Raccolta!G5+Raccolta!H5</f>
        <v>0</v>
      </c>
      <c r="G4" s="60">
        <f>+Raccolta!L5+Raccolta!M5</f>
        <v>0</v>
      </c>
      <c r="H4" s="7" t="s">
        <v>79</v>
      </c>
    </row>
    <row r="5" spans="1:8" x14ac:dyDescent="0.25">
      <c r="A5" s="52" t="s">
        <v>220</v>
      </c>
      <c r="B5" s="57"/>
      <c r="C5" s="57"/>
      <c r="D5" s="57"/>
      <c r="E5" s="12"/>
      <c r="F5" s="12"/>
      <c r="G5" s="12"/>
      <c r="H5" s="7" t="s">
        <v>79</v>
      </c>
    </row>
    <row r="6" spans="1:8" x14ac:dyDescent="0.25">
      <c r="A6" s="52" t="s">
        <v>221</v>
      </c>
      <c r="B6" s="58"/>
      <c r="C6" s="58"/>
      <c r="D6" s="58"/>
      <c r="E6" s="60">
        <f>SUM(E7:E17)</f>
        <v>0</v>
      </c>
      <c r="F6" s="60">
        <f>SUM(F7:F17)</f>
        <v>0</v>
      </c>
      <c r="G6" s="60">
        <f>SUM(G7:G17)</f>
        <v>0</v>
      </c>
      <c r="H6" s="7" t="s">
        <v>79</v>
      </c>
    </row>
    <row r="7" spans="1:8" x14ac:dyDescent="0.25">
      <c r="A7" s="53" t="s">
        <v>222</v>
      </c>
      <c r="B7" s="61"/>
      <c r="C7" s="61"/>
      <c r="D7" s="62"/>
      <c r="E7" s="12"/>
      <c r="F7" s="12"/>
      <c r="G7" s="12"/>
      <c r="H7" s="7" t="s">
        <v>79</v>
      </c>
    </row>
    <row r="8" spans="1:8" x14ac:dyDescent="0.25">
      <c r="A8" s="53" t="s">
        <v>223</v>
      </c>
      <c r="B8" s="61"/>
      <c r="C8" s="61"/>
      <c r="D8" s="63"/>
      <c r="E8" s="12"/>
      <c r="F8" s="12"/>
      <c r="G8" s="12"/>
      <c r="H8" s="7" t="s">
        <v>79</v>
      </c>
    </row>
    <row r="9" spans="1:8" x14ac:dyDescent="0.25">
      <c r="A9" s="53" t="s">
        <v>224</v>
      </c>
      <c r="B9" s="61"/>
      <c r="C9" s="61"/>
      <c r="D9" s="63"/>
      <c r="E9" s="12"/>
      <c r="F9" s="12"/>
      <c r="G9" s="12"/>
      <c r="H9" s="7" t="s">
        <v>79</v>
      </c>
    </row>
    <row r="10" spans="1:8" x14ac:dyDescent="0.25">
      <c r="A10" s="53" t="s">
        <v>225</v>
      </c>
      <c r="B10" s="61"/>
      <c r="C10" s="61"/>
      <c r="D10" s="63"/>
      <c r="E10" s="12"/>
      <c r="F10" s="12"/>
      <c r="G10" s="12"/>
      <c r="H10" s="7" t="s">
        <v>79</v>
      </c>
    </row>
    <row r="11" spans="1:8" x14ac:dyDescent="0.25">
      <c r="A11" s="53" t="s">
        <v>226</v>
      </c>
      <c r="B11" s="61"/>
      <c r="C11" s="61"/>
      <c r="D11" s="63"/>
      <c r="E11" s="12"/>
      <c r="F11" s="12"/>
      <c r="G11" s="12"/>
      <c r="H11" s="7" t="s">
        <v>79</v>
      </c>
    </row>
    <row r="12" spans="1:8" x14ac:dyDescent="0.25">
      <c r="A12" s="53" t="s">
        <v>227</v>
      </c>
      <c r="B12" s="61"/>
      <c r="C12" s="61"/>
      <c r="D12" s="63"/>
      <c r="E12" s="12"/>
      <c r="F12" s="12"/>
      <c r="G12" s="12"/>
      <c r="H12" s="7" t="s">
        <v>79</v>
      </c>
    </row>
    <row r="13" spans="1:8" x14ac:dyDescent="0.25">
      <c r="A13" s="53" t="s">
        <v>228</v>
      </c>
      <c r="B13" s="61"/>
      <c r="C13" s="61"/>
      <c r="D13" s="63"/>
      <c r="E13" s="12"/>
      <c r="F13" s="12"/>
      <c r="G13" s="12"/>
      <c r="H13" s="7" t="s">
        <v>79</v>
      </c>
    </row>
    <row r="14" spans="1:8" x14ac:dyDescent="0.25">
      <c r="A14" s="53" t="s">
        <v>229</v>
      </c>
      <c r="B14" s="61"/>
      <c r="C14" s="61"/>
      <c r="D14" s="63"/>
      <c r="E14" s="12"/>
      <c r="F14" s="12"/>
      <c r="G14" s="12"/>
      <c r="H14" s="7" t="s">
        <v>79</v>
      </c>
    </row>
    <row r="15" spans="1:8" x14ac:dyDescent="0.25">
      <c r="A15" s="53" t="s">
        <v>230</v>
      </c>
      <c r="B15" s="61"/>
      <c r="C15" s="61"/>
      <c r="D15" s="63"/>
      <c r="E15" s="12"/>
      <c r="F15" s="12"/>
      <c r="G15" s="12"/>
      <c r="H15" s="7" t="s">
        <v>79</v>
      </c>
    </row>
    <row r="16" spans="1:8" x14ac:dyDescent="0.25">
      <c r="A16" s="53" t="s">
        <v>231</v>
      </c>
      <c r="B16" s="61"/>
      <c r="C16" s="61"/>
      <c r="D16" s="63"/>
      <c r="E16" s="12"/>
      <c r="F16" s="12"/>
      <c r="G16" s="12"/>
      <c r="H16" s="7" t="s">
        <v>79</v>
      </c>
    </row>
    <row r="17" spans="1:8" x14ac:dyDescent="0.25">
      <c r="A17" s="53" t="s">
        <v>232</v>
      </c>
      <c r="B17" s="57"/>
      <c r="C17" s="57"/>
      <c r="D17" s="57"/>
      <c r="E17" s="12">
        <f>+E4-E5-SUM(E7:E16)</f>
        <v>0</v>
      </c>
      <c r="F17" s="12">
        <f t="shared" ref="F17:G17" si="0">+F4-F5-SUM(F7:F16)</f>
        <v>0</v>
      </c>
      <c r="G17" s="12">
        <f t="shared" si="0"/>
        <v>0</v>
      </c>
      <c r="H17" s="7" t="s">
        <v>79</v>
      </c>
    </row>
    <row r="18" spans="1:8" x14ac:dyDescent="0.25">
      <c r="A18" s="54"/>
      <c r="B18" s="54"/>
      <c r="C18" s="54"/>
      <c r="D18" s="54"/>
      <c r="E18" s="55"/>
      <c r="F18" s="55"/>
      <c r="G18" s="55"/>
    </row>
  </sheetData>
  <sheetProtection algorithmName="SHA-512" hashValue="D2iohU2tqIx/nU7Wg8v9lNBeiR/LfKJAOD+JbzYYdQvTEyp/UHCGLR4uNylekd35ZaaxREVf/ynH3BF5ktM13Q==" saltValue="lJUIYUjwbnU9ItTtqkdekg==" spinCount="100000" sheet="1" objects="1" scenarios="1"/>
  <dataValidations count="2">
    <dataValidation type="decimal" operator="greaterThanOrEqual" allowBlank="1" showInputMessage="1" showErrorMessage="1" error="Il valore deve essere immesso con segno positivo" sqref="E5:G16" xr:uid="{00000000-0002-0000-0700-000000000000}">
      <formula1>0</formula1>
    </dataValidation>
    <dataValidation type="date" operator="greaterThan" allowBlank="1" showInputMessage="1" showErrorMessage="1" sqref="D7:D16" xr:uid="{00000000-0002-0000-0700-000001000000}">
      <formula1>45291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2000000}">
          <x14:formula1>
            <xm:f>'Lista a discesa'!$P$2:$P$3</xm:f>
          </x14:formula1>
          <xm:sqref>C7:C16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E7BEB-81C0-418D-8D41-94AE792D2944}">
  <sheetPr>
    <tabColor theme="4" tint="0.39997558519241921"/>
  </sheetPr>
  <dimension ref="A3:G21"/>
  <sheetViews>
    <sheetView showGridLines="0" workbookViewId="0">
      <selection activeCell="A3" sqref="A3"/>
    </sheetView>
  </sheetViews>
  <sheetFormatPr defaultColWidth="36.7109375" defaultRowHeight="15" x14ac:dyDescent="0.25"/>
  <cols>
    <col min="1" max="1" width="99.5703125" style="37" customWidth="1"/>
    <col min="2" max="6" width="21.85546875" style="37" customWidth="1"/>
    <col min="7" max="7" width="26.5703125" style="37" customWidth="1"/>
    <col min="8" max="16384" width="36.7109375" style="37"/>
  </cols>
  <sheetData>
    <row r="3" spans="1:7" ht="99" customHeight="1" x14ac:dyDescent="0.25">
      <c r="A3" s="16" t="s">
        <v>390</v>
      </c>
      <c r="B3" s="16" t="s">
        <v>371</v>
      </c>
      <c r="C3" s="16" t="s">
        <v>372</v>
      </c>
      <c r="D3" s="16" t="s">
        <v>373</v>
      </c>
      <c r="E3" s="16" t="s">
        <v>374</v>
      </c>
      <c r="F3" s="16" t="s">
        <v>375</v>
      </c>
      <c r="G3" s="16" t="s">
        <v>376</v>
      </c>
    </row>
    <row r="4" spans="1:7" x14ac:dyDescent="0.25">
      <c r="A4" s="49" t="s">
        <v>389</v>
      </c>
      <c r="B4" s="50"/>
      <c r="C4" s="51">
        <f t="shared" ref="C4:G4" si="0">C5+C6+C7+C10+C13+C16+C19+C20+C21</f>
        <v>0</v>
      </c>
      <c r="D4" s="51">
        <f t="shared" si="0"/>
        <v>0</v>
      </c>
      <c r="E4" s="51">
        <f t="shared" si="0"/>
        <v>0</v>
      </c>
      <c r="F4" s="51">
        <f t="shared" si="0"/>
        <v>0</v>
      </c>
      <c r="G4" s="51">
        <f t="shared" si="0"/>
        <v>0</v>
      </c>
    </row>
    <row r="5" spans="1:7" x14ac:dyDescent="0.25">
      <c r="A5" s="52" t="s">
        <v>377</v>
      </c>
      <c r="B5" s="12"/>
      <c r="C5" s="12"/>
      <c r="D5" s="12"/>
      <c r="E5" s="12"/>
      <c r="F5" s="12"/>
      <c r="G5" s="12"/>
    </row>
    <row r="6" spans="1:7" x14ac:dyDescent="0.25">
      <c r="A6" s="52" t="s">
        <v>378</v>
      </c>
      <c r="B6" s="12"/>
      <c r="C6" s="12"/>
      <c r="D6" s="12"/>
      <c r="E6" s="12"/>
      <c r="F6" s="12"/>
      <c r="G6" s="12"/>
    </row>
    <row r="7" spans="1:7" x14ac:dyDescent="0.25">
      <c r="A7" s="52" t="s">
        <v>379</v>
      </c>
      <c r="B7" s="51">
        <f t="shared" ref="B7:G7" si="1">SUM(B8:B9)</f>
        <v>0</v>
      </c>
      <c r="C7" s="51">
        <f t="shared" si="1"/>
        <v>0</v>
      </c>
      <c r="D7" s="51">
        <f t="shared" si="1"/>
        <v>0</v>
      </c>
      <c r="E7" s="51">
        <f t="shared" si="1"/>
        <v>0</v>
      </c>
      <c r="F7" s="51">
        <f t="shared" si="1"/>
        <v>0</v>
      </c>
      <c r="G7" s="51">
        <f t="shared" si="1"/>
        <v>0</v>
      </c>
    </row>
    <row r="8" spans="1:7" x14ac:dyDescent="0.25">
      <c r="A8" s="53" t="s">
        <v>380</v>
      </c>
      <c r="B8" s="12"/>
      <c r="C8" s="12"/>
      <c r="D8" s="12"/>
      <c r="E8" s="12"/>
      <c r="F8" s="12"/>
      <c r="G8" s="12"/>
    </row>
    <row r="9" spans="1:7" x14ac:dyDescent="0.25">
      <c r="A9" s="53" t="s">
        <v>381</v>
      </c>
      <c r="B9" s="12"/>
      <c r="C9" s="12"/>
      <c r="D9" s="12"/>
      <c r="E9" s="12"/>
      <c r="F9" s="12"/>
      <c r="G9" s="12"/>
    </row>
    <row r="10" spans="1:7" x14ac:dyDescent="0.25">
      <c r="A10" s="52" t="s">
        <v>382</v>
      </c>
      <c r="B10" s="51">
        <f t="shared" ref="B10:G10" si="2">SUM(B11:B12)</f>
        <v>0</v>
      </c>
      <c r="C10" s="51">
        <f t="shared" si="2"/>
        <v>0</v>
      </c>
      <c r="D10" s="51">
        <f t="shared" si="2"/>
        <v>0</v>
      </c>
      <c r="E10" s="51">
        <f t="shared" si="2"/>
        <v>0</v>
      </c>
      <c r="F10" s="51">
        <f t="shared" si="2"/>
        <v>0</v>
      </c>
      <c r="G10" s="51">
        <f t="shared" si="2"/>
        <v>0</v>
      </c>
    </row>
    <row r="11" spans="1:7" x14ac:dyDescent="0.25">
      <c r="A11" s="53" t="s">
        <v>383</v>
      </c>
      <c r="B11" s="12"/>
      <c r="C11" s="12"/>
      <c r="D11" s="12"/>
      <c r="E11" s="12"/>
      <c r="F11" s="12"/>
      <c r="G11" s="12"/>
    </row>
    <row r="12" spans="1:7" x14ac:dyDescent="0.25">
      <c r="A12" s="53" t="s">
        <v>384</v>
      </c>
      <c r="B12" s="12"/>
      <c r="C12" s="12"/>
      <c r="D12" s="12"/>
      <c r="E12" s="12"/>
      <c r="F12" s="12"/>
      <c r="G12" s="12"/>
    </row>
    <row r="13" spans="1:7" x14ac:dyDescent="0.25">
      <c r="A13" s="52" t="s">
        <v>385</v>
      </c>
      <c r="B13" s="51">
        <f t="shared" ref="B13:G13" si="3">SUM(B14:B15)</f>
        <v>0</v>
      </c>
      <c r="C13" s="51">
        <f t="shared" si="3"/>
        <v>0</v>
      </c>
      <c r="D13" s="51">
        <f t="shared" si="3"/>
        <v>0</v>
      </c>
      <c r="E13" s="51">
        <f t="shared" si="3"/>
        <v>0</v>
      </c>
      <c r="F13" s="51">
        <f t="shared" si="3"/>
        <v>0</v>
      </c>
      <c r="G13" s="51">
        <f t="shared" si="3"/>
        <v>0</v>
      </c>
    </row>
    <row r="14" spans="1:7" x14ac:dyDescent="0.25">
      <c r="A14" s="53" t="s">
        <v>383</v>
      </c>
      <c r="B14" s="12"/>
      <c r="C14" s="12"/>
      <c r="D14" s="12"/>
      <c r="E14" s="12"/>
      <c r="F14" s="12"/>
      <c r="G14" s="12"/>
    </row>
    <row r="15" spans="1:7" x14ac:dyDescent="0.25">
      <c r="A15" s="53" t="s">
        <v>384</v>
      </c>
      <c r="B15" s="12"/>
      <c r="C15" s="12"/>
      <c r="D15" s="12"/>
      <c r="E15" s="12"/>
      <c r="F15" s="12"/>
      <c r="G15" s="12"/>
    </row>
    <row r="16" spans="1:7" x14ac:dyDescent="0.25">
      <c r="A16" s="52" t="s">
        <v>386</v>
      </c>
      <c r="B16" s="51">
        <f t="shared" ref="B16:G16" si="4">SUM(B17:B18)</f>
        <v>0</v>
      </c>
      <c r="C16" s="51">
        <f t="shared" si="4"/>
        <v>0</v>
      </c>
      <c r="D16" s="51">
        <f t="shared" si="4"/>
        <v>0</v>
      </c>
      <c r="E16" s="51">
        <f t="shared" si="4"/>
        <v>0</v>
      </c>
      <c r="F16" s="51">
        <f t="shared" si="4"/>
        <v>0</v>
      </c>
      <c r="G16" s="51">
        <f t="shared" si="4"/>
        <v>0</v>
      </c>
    </row>
    <row r="17" spans="1:7" x14ac:dyDescent="0.25">
      <c r="A17" s="53" t="s">
        <v>383</v>
      </c>
      <c r="B17" s="12"/>
      <c r="C17" s="12"/>
      <c r="D17" s="12"/>
      <c r="E17" s="12"/>
      <c r="F17" s="12"/>
      <c r="G17" s="12"/>
    </row>
    <row r="18" spans="1:7" x14ac:dyDescent="0.25">
      <c r="A18" s="53" t="s">
        <v>384</v>
      </c>
      <c r="B18" s="12"/>
      <c r="C18" s="12"/>
      <c r="D18" s="12"/>
      <c r="E18" s="12"/>
      <c r="F18" s="12"/>
      <c r="G18" s="12"/>
    </row>
    <row r="19" spans="1:7" x14ac:dyDescent="0.25">
      <c r="A19" s="52" t="s">
        <v>387</v>
      </c>
      <c r="B19" s="12"/>
      <c r="C19" s="12"/>
      <c r="D19" s="12"/>
      <c r="E19" s="12"/>
      <c r="F19" s="12"/>
      <c r="G19" s="12"/>
    </row>
    <row r="20" spans="1:7" x14ac:dyDescent="0.25">
      <c r="A20" s="52" t="s">
        <v>388</v>
      </c>
      <c r="B20" s="12"/>
      <c r="C20" s="12"/>
      <c r="D20" s="12"/>
      <c r="E20" s="12"/>
      <c r="F20" s="12"/>
      <c r="G20" s="12"/>
    </row>
    <row r="21" spans="1:7" x14ac:dyDescent="0.25">
      <c r="A21" s="52" t="s">
        <v>219</v>
      </c>
      <c r="B21" s="12"/>
      <c r="C21" s="12"/>
      <c r="D21" s="12"/>
      <c r="E21" s="12"/>
      <c r="F21" s="12"/>
      <c r="G21" s="12"/>
    </row>
  </sheetData>
  <sheetProtection algorithmName="SHA-512" hashValue="Pf+AeFdsf0w6gUr/T1C6Jkm3nU8V0Z8LtRRq93/eWQfG0RKVV5uJ1xJYtvHh/D6AbKx00X9mD5ksQHbG6yEwZw==" saltValue="fwMcFR/j500oNhR49bnPrA==" spinCount="100000" sheet="1" objects="1" scenarios="1"/>
  <dataValidations count="1">
    <dataValidation type="whole" operator="greaterThanOrEqual" allowBlank="1" showInputMessage="1" showErrorMessage="1" sqref="B5:G6 B8:G9 B11:G12 B14:G15 B17:G21" xr:uid="{6902A99D-C2A7-402C-841E-67BABE5057DC}">
      <formula1>0</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3DB04E67A184D4F9BFFB5078FED2E40" ma:contentTypeVersion="2" ma:contentTypeDescription="Creare un nuovo documento." ma:contentTypeScope="" ma:versionID="7d4dcc85798ec1b64ec497f4d758986a">
  <xsd:schema xmlns:xsd="http://www.w3.org/2001/XMLSchema" xmlns:xs="http://www.w3.org/2001/XMLSchema" xmlns:p="http://schemas.microsoft.com/office/2006/metadata/properties" xmlns:ns2="9b60c21d-56f3-456a-9fea-0d88e3153c45" targetNamespace="http://schemas.microsoft.com/office/2006/metadata/properties" ma:root="true" ma:fieldsID="28d99b90ef03ce30887b426de783d0b9" ns2:_="">
    <xsd:import namespace="9b60c21d-56f3-456a-9fea-0d88e3153c4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60c21d-56f3-456a-9fea-0d88e3153c45"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27E7DF9-725E-4EB7-B54B-1376DCC3E6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60c21d-56f3-456a-9fea-0d88e3153c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4FE3DE0-1706-48F0-B056-C9C27BE34723}">
  <ds:schemaRefs>
    <ds:schemaRef ds:uri="http://schemas.microsoft.com/sharepoint/v3/contenttype/forms"/>
  </ds:schemaRefs>
</ds:datastoreItem>
</file>

<file path=customXml/itemProps3.xml><?xml version="1.0" encoding="utf-8"?>
<ds:datastoreItem xmlns:ds="http://schemas.openxmlformats.org/officeDocument/2006/customXml" ds:itemID="{02098BCF-9F4A-433B-83FC-683C09B209B5}">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9b60c21d-56f3-456a-9fea-0d88e3153c4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6</vt:i4>
      </vt:variant>
    </vt:vector>
  </HeadingPairs>
  <TitlesOfParts>
    <vt:vector size="17" baseType="lpstr">
      <vt:lpstr>Istruzioni</vt:lpstr>
      <vt:lpstr>Schemi di sintesi</vt:lpstr>
      <vt:lpstr>Commissioni</vt:lpstr>
      <vt:lpstr>Spese amministrative</vt:lpstr>
      <vt:lpstr>Patrimoni gestiti</vt:lpstr>
      <vt:lpstr>Costi e Performance UCITS</vt:lpstr>
      <vt:lpstr>Raccolta</vt:lpstr>
      <vt:lpstr>Collocamento</vt:lpstr>
      <vt:lpstr>Capitale interno (opzionale)</vt:lpstr>
      <vt:lpstr>Questionario</vt:lpstr>
      <vt:lpstr>Lista a discesa</vt:lpstr>
      <vt:lpstr>Altri_Driver</vt:lpstr>
      <vt:lpstr>gg_mm_aaaa</vt:lpstr>
      <vt:lpstr>Modifica_operativita</vt:lpstr>
      <vt:lpstr>Nuovi_Mercati</vt:lpstr>
      <vt:lpstr>Nuovi_prodotti_servizi</vt:lpstr>
      <vt:lpstr>text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2026-03-31T13:21:41Z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{B93C557A-9B30-4F37-9391-9B6AF01BE8A9}</vt:lpwstr>
  </property>
  <property fmtid="{D5CDD505-2E9C-101B-9397-08002B2CF9AE}" pid="3" name="ContentTypeId">
    <vt:lpwstr>0x01010053DB04E67A184D4F9BFFB5078FED2E40</vt:lpwstr>
  </property>
</Properties>
</file>