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16890" windowHeight="6585" tabRatio="764" activeTab="1"/>
  </bookViews>
  <sheets>
    <sheet name="Read me" sheetId="28" r:id="rId1"/>
    <sheet name="1. General Information" sheetId="15" r:id="rId2"/>
    <sheet name="2. Basic annual contribution" sheetId="7" r:id="rId3"/>
    <sheet name="3. Deductions" sheetId="18" r:id="rId4"/>
    <sheet name="4. Risk adjustment" sheetId="17" r:id="rId5"/>
    <sheet name="5. Definitions and guidance" sheetId="14" r:id="rId6"/>
    <sheet name="6. Validation rules" sheetId="25" r:id="rId7"/>
  </sheets>
  <definedNames>
    <definedName name="_xlnm._FilterDatabase" localSheetId="1" hidden="1">'1. General Information'!$B$8:$G$15</definedName>
    <definedName name="_xlnm._FilterDatabase" localSheetId="5" hidden="1">'5. Definitions and guidance'!$A$7:$M$141</definedName>
    <definedName name="_xlnm._FilterDatabase" localSheetId="6" hidden="1">'6. Validation rules'!$A$10:$R$180</definedName>
    <definedName name="_xlnm.Print_Area" localSheetId="1">'1. General Information'!$B:$G</definedName>
    <definedName name="_xlnm.Print_Area" localSheetId="2">'2. Basic annual contribution'!$B:$G</definedName>
    <definedName name="_xlnm.Print_Area" localSheetId="3">'3. Deductions'!$B:$G</definedName>
    <definedName name="_xlnm.Print_Area" localSheetId="4">'4. Risk adjustment'!$B:$F</definedName>
    <definedName name="_xlnm.Print_Area" localSheetId="5">'5. Definitions and guidance'!$B:$M</definedName>
    <definedName name="_xlnm.Print_Area" localSheetId="6">'6. Validation rules'!$B$4:$S$88</definedName>
    <definedName name="_xlnm.Print_Area" localSheetId="0">'Read me'!$B$1:$G$146</definedName>
    <definedName name="_xlnm.Print_Titles" localSheetId="1">'1. General Information'!$1:$5</definedName>
    <definedName name="_xlnm.Print_Titles" localSheetId="2">'2. Basic annual contribution'!$1:$5</definedName>
    <definedName name="_xlnm.Print_Titles" localSheetId="3">'3. Deductions'!$1:$5</definedName>
    <definedName name="_xlnm.Print_Titles" localSheetId="4">'4. Risk adjustment'!$1:$6</definedName>
    <definedName name="_xlnm.Print_Titles" localSheetId="5">'5. Definitions and guidance'!$1:$7</definedName>
    <definedName name="_xlnm.Print_Titles" localSheetId="6">'6. Validation rules'!$1:$12</definedName>
    <definedName name="_xlnm.Print_Titles" localSheetId="0">'Read me'!$1:$5</definedName>
  </definedNames>
  <calcPr calcId="145621"/>
</workbook>
</file>

<file path=xl/calcChain.xml><?xml version="1.0" encoding="utf-8"?>
<calcChain xmlns="http://schemas.openxmlformats.org/spreadsheetml/2006/main">
  <c r="O38" i="25" l="1"/>
  <c r="B93" i="25" l="1"/>
  <c r="F222" i="18" l="1"/>
  <c r="F212" i="18"/>
  <c r="E101" i="17" l="1"/>
  <c r="E100" i="17"/>
  <c r="E91" i="17" l="1"/>
  <c r="E90" i="17"/>
  <c r="E89" i="17"/>
  <c r="F44" i="7"/>
  <c r="E74" i="17"/>
  <c r="E49" i="17"/>
  <c r="G67" i="25" l="1"/>
  <c r="O36" i="25"/>
  <c r="E82" i="17" l="1"/>
  <c r="E81" i="17"/>
  <c r="E80" i="17"/>
  <c r="E73" i="17"/>
  <c r="E72" i="17"/>
  <c r="E43" i="17"/>
  <c r="C46" i="7" l="1"/>
  <c r="F26" i="7" s="1"/>
  <c r="J80" i="25" l="1"/>
  <c r="J63" i="25"/>
  <c r="J59" i="25"/>
  <c r="J50" i="25"/>
  <c r="J46" i="25"/>
  <c r="E2" i="15"/>
  <c r="D37" i="14"/>
  <c r="F139" i="25"/>
  <c r="F137" i="25"/>
  <c r="F136" i="25"/>
  <c r="F135" i="25"/>
  <c r="F134" i="25"/>
  <c r="F133" i="25"/>
  <c r="F132" i="25"/>
  <c r="F130" i="25"/>
  <c r="F129" i="25"/>
  <c r="D15" i="14"/>
  <c r="B15" i="14"/>
  <c r="F131" i="25"/>
  <c r="B123" i="14"/>
  <c r="D123" i="14"/>
  <c r="B122" i="14"/>
  <c r="B121" i="14"/>
  <c r="B33" i="14"/>
  <c r="B32" i="14"/>
  <c r="B31" i="14"/>
  <c r="B30" i="14"/>
  <c r="B29" i="14"/>
  <c r="B28" i="14"/>
  <c r="B27" i="14"/>
  <c r="B26" i="14"/>
  <c r="B25" i="14"/>
  <c r="B24" i="14"/>
  <c r="B23" i="14"/>
  <c r="B22" i="14"/>
  <c r="B21" i="14"/>
  <c r="B20" i="14"/>
  <c r="B19" i="14"/>
  <c r="B18" i="14"/>
  <c r="B17" i="14"/>
  <c r="B16" i="14"/>
  <c r="B36" i="14"/>
  <c r="B35" i="14"/>
  <c r="B34" i="14"/>
  <c r="B14" i="14"/>
  <c r="B13" i="14"/>
  <c r="B12" i="14"/>
  <c r="B11" i="14"/>
  <c r="B10" i="14"/>
  <c r="B9" i="14"/>
  <c r="B8" i="14"/>
  <c r="B138" i="14"/>
  <c r="F93" i="25"/>
  <c r="D20" i="14"/>
  <c r="F42" i="7"/>
  <c r="F43" i="7"/>
  <c r="F111" i="18" s="1"/>
  <c r="D43" i="14"/>
  <c r="F138" i="25"/>
  <c r="F186" i="18"/>
  <c r="F126" i="25" s="1"/>
  <c r="F147" i="18"/>
  <c r="F120" i="25"/>
  <c r="F121" i="18"/>
  <c r="F115" i="25" s="1"/>
  <c r="F95" i="18"/>
  <c r="F110" i="25"/>
  <c r="F82" i="18"/>
  <c r="F84" i="18" s="1"/>
  <c r="F107" i="25" s="1"/>
  <c r="F69" i="18"/>
  <c r="F105" i="25" s="1"/>
  <c r="F43" i="18"/>
  <c r="F100" i="25"/>
  <c r="F30" i="18"/>
  <c r="F32" i="18" s="1"/>
  <c r="F97" i="25" s="1"/>
  <c r="E139" i="25"/>
  <c r="C139" i="25"/>
  <c r="B139" i="25" s="1"/>
  <c r="E138" i="25"/>
  <c r="C138" i="25"/>
  <c r="B138" i="25"/>
  <c r="E137" i="25"/>
  <c r="C137" i="25"/>
  <c r="B137" i="25"/>
  <c r="E136" i="25"/>
  <c r="C136" i="25"/>
  <c r="B136" i="25"/>
  <c r="E135" i="25"/>
  <c r="C135" i="25"/>
  <c r="B135" i="25" s="1"/>
  <c r="E134" i="25"/>
  <c r="C134" i="25"/>
  <c r="B134" i="25"/>
  <c r="E133" i="25"/>
  <c r="C133" i="25"/>
  <c r="B133" i="25" s="1"/>
  <c r="E132" i="25"/>
  <c r="C132" i="25"/>
  <c r="B132" i="25"/>
  <c r="E131" i="25"/>
  <c r="C131" i="25"/>
  <c r="B131" i="25" s="1"/>
  <c r="E130" i="25"/>
  <c r="C130" i="25"/>
  <c r="B130" i="25"/>
  <c r="E129" i="25"/>
  <c r="C129" i="25"/>
  <c r="B129" i="25" s="1"/>
  <c r="E128" i="25"/>
  <c r="C128" i="25"/>
  <c r="B128" i="25"/>
  <c r="E127" i="25"/>
  <c r="C127" i="25"/>
  <c r="B127" i="25" s="1"/>
  <c r="E126" i="25"/>
  <c r="C126" i="25"/>
  <c r="B126" i="25"/>
  <c r="E125" i="25"/>
  <c r="C125" i="25"/>
  <c r="B125" i="25" s="1"/>
  <c r="E124" i="25"/>
  <c r="C124" i="25"/>
  <c r="B124" i="25"/>
  <c r="E123" i="25"/>
  <c r="C123" i="25"/>
  <c r="B123" i="25" s="1"/>
  <c r="E122" i="25"/>
  <c r="C122" i="25"/>
  <c r="B122" i="25"/>
  <c r="E121" i="25"/>
  <c r="C121" i="25"/>
  <c r="B121" i="25" s="1"/>
  <c r="E120" i="25"/>
  <c r="C120" i="25"/>
  <c r="B120" i="25"/>
  <c r="E119" i="25"/>
  <c r="C119" i="25"/>
  <c r="B119" i="25" s="1"/>
  <c r="E118" i="25"/>
  <c r="C118" i="25"/>
  <c r="B118" i="25"/>
  <c r="E117" i="25"/>
  <c r="C117" i="25"/>
  <c r="B117" i="25" s="1"/>
  <c r="E116" i="25"/>
  <c r="C116" i="25"/>
  <c r="B116" i="25"/>
  <c r="E115" i="25"/>
  <c r="C115" i="25"/>
  <c r="B115" i="25" s="1"/>
  <c r="E114" i="25"/>
  <c r="C114" i="25"/>
  <c r="B114" i="25"/>
  <c r="E113" i="25"/>
  <c r="C113" i="25"/>
  <c r="B113" i="25" s="1"/>
  <c r="E112" i="25"/>
  <c r="C112" i="25"/>
  <c r="B112" i="25"/>
  <c r="E111" i="25"/>
  <c r="C111" i="25"/>
  <c r="B111" i="25" s="1"/>
  <c r="E110" i="25"/>
  <c r="C110" i="25"/>
  <c r="B110" i="25"/>
  <c r="E109" i="25"/>
  <c r="C109" i="25"/>
  <c r="B109" i="25" s="1"/>
  <c r="E108" i="25"/>
  <c r="C108" i="25"/>
  <c r="B108" i="25"/>
  <c r="E107" i="25"/>
  <c r="C107" i="25"/>
  <c r="B107" i="25" s="1"/>
  <c r="E106" i="25"/>
  <c r="C106" i="25"/>
  <c r="B106" i="25"/>
  <c r="E105" i="25"/>
  <c r="C105" i="25"/>
  <c r="B105" i="25" s="1"/>
  <c r="E104" i="25"/>
  <c r="C104" i="25"/>
  <c r="B104" i="25"/>
  <c r="E103" i="25"/>
  <c r="C103" i="25"/>
  <c r="B103" i="25" s="1"/>
  <c r="E102" i="25"/>
  <c r="C102" i="25"/>
  <c r="B102" i="25"/>
  <c r="E101" i="25"/>
  <c r="C101" i="25"/>
  <c r="B101" i="25" s="1"/>
  <c r="E100" i="25"/>
  <c r="C100" i="25"/>
  <c r="B100" i="25"/>
  <c r="E99" i="25"/>
  <c r="C99" i="25"/>
  <c r="B99" i="25" s="1"/>
  <c r="E98" i="25"/>
  <c r="C98" i="25"/>
  <c r="B98" i="25"/>
  <c r="E97" i="25"/>
  <c r="C97" i="25"/>
  <c r="B97" i="25" s="1"/>
  <c r="E93" i="25"/>
  <c r="C93" i="25"/>
  <c r="E96" i="25"/>
  <c r="C96" i="25"/>
  <c r="B96" i="25" s="1"/>
  <c r="E95" i="25"/>
  <c r="C95" i="25"/>
  <c r="B95" i="25"/>
  <c r="E94" i="25"/>
  <c r="C94" i="25"/>
  <c r="B94" i="25" s="1"/>
  <c r="F86" i="25"/>
  <c r="G86" i="25" s="1"/>
  <c r="E86" i="25"/>
  <c r="C86" i="25"/>
  <c r="B86" i="25"/>
  <c r="F85" i="25"/>
  <c r="G85" i="25"/>
  <c r="E85" i="25"/>
  <c r="C85" i="25"/>
  <c r="B85" i="25" s="1"/>
  <c r="F84" i="25"/>
  <c r="G84" i="25" s="1"/>
  <c r="E84" i="25"/>
  <c r="C84" i="25"/>
  <c r="B84" i="25"/>
  <c r="F83" i="25"/>
  <c r="G83" i="25"/>
  <c r="E83" i="25"/>
  <c r="C83" i="25"/>
  <c r="B83" i="25" s="1"/>
  <c r="F82" i="25"/>
  <c r="G82" i="25" s="1"/>
  <c r="E82" i="25"/>
  <c r="C82" i="25"/>
  <c r="B82" i="25"/>
  <c r="F81" i="25"/>
  <c r="J81" i="25" s="1"/>
  <c r="G81" i="25"/>
  <c r="E81" i="25"/>
  <c r="C81" i="25"/>
  <c r="B81" i="25" s="1"/>
  <c r="F80" i="25"/>
  <c r="G80" i="25" s="1"/>
  <c r="E80" i="25"/>
  <c r="C80" i="25"/>
  <c r="B80" i="25"/>
  <c r="F79" i="25"/>
  <c r="J79" i="25" s="1"/>
  <c r="E79" i="25"/>
  <c r="C79" i="25"/>
  <c r="B79" i="25" s="1"/>
  <c r="F78" i="25"/>
  <c r="G78" i="25" s="1"/>
  <c r="E78" i="25"/>
  <c r="C78" i="25"/>
  <c r="B78" i="25" s="1"/>
  <c r="F77" i="25"/>
  <c r="J77" i="25" s="1"/>
  <c r="E77" i="25"/>
  <c r="C77" i="25"/>
  <c r="B77" i="25"/>
  <c r="F76" i="25"/>
  <c r="H76" i="25"/>
  <c r="E76" i="25"/>
  <c r="C76" i="25"/>
  <c r="B76" i="25" s="1"/>
  <c r="F75" i="25"/>
  <c r="G75" i="25" s="1"/>
  <c r="E75" i="25"/>
  <c r="C75" i="25"/>
  <c r="B75" i="25"/>
  <c r="F74" i="25"/>
  <c r="G74" i="25"/>
  <c r="E74" i="25"/>
  <c r="C74" i="25"/>
  <c r="B74" i="25" s="1"/>
  <c r="F73" i="25"/>
  <c r="G73" i="25" s="1"/>
  <c r="E73" i="25"/>
  <c r="C73" i="25"/>
  <c r="B73" i="25"/>
  <c r="F72" i="25"/>
  <c r="G72" i="25" s="1"/>
  <c r="E72" i="25"/>
  <c r="C72" i="25"/>
  <c r="B72" i="25" s="1"/>
  <c r="F71" i="25"/>
  <c r="O34" i="25" s="1"/>
  <c r="E71" i="25"/>
  <c r="C71" i="25"/>
  <c r="B71" i="25"/>
  <c r="F70" i="25"/>
  <c r="E70" i="25"/>
  <c r="C70" i="25"/>
  <c r="B70" i="25" s="1"/>
  <c r="F69" i="25"/>
  <c r="G69" i="25" s="1"/>
  <c r="E69" i="25"/>
  <c r="C69" i="25"/>
  <c r="B69" i="25"/>
  <c r="F68" i="25"/>
  <c r="G68" i="25"/>
  <c r="E68" i="25"/>
  <c r="C68" i="25"/>
  <c r="B68" i="25" s="1"/>
  <c r="F67" i="25"/>
  <c r="E67" i="25"/>
  <c r="C67" i="25"/>
  <c r="B67" i="25"/>
  <c r="F66" i="25"/>
  <c r="E66" i="25"/>
  <c r="C66" i="25"/>
  <c r="B66" i="25" s="1"/>
  <c r="F65" i="25"/>
  <c r="O33" i="25" s="1"/>
  <c r="E65" i="25"/>
  <c r="C65" i="25"/>
  <c r="B65" i="25"/>
  <c r="F64" i="25"/>
  <c r="J64" i="25" s="1"/>
  <c r="E64" i="25"/>
  <c r="C64" i="25"/>
  <c r="B64" i="25"/>
  <c r="F63" i="25"/>
  <c r="G63" i="25"/>
  <c r="E63" i="25"/>
  <c r="C63" i="25"/>
  <c r="B63" i="25" s="1"/>
  <c r="F62" i="25"/>
  <c r="J62" i="25" s="1"/>
  <c r="E62" i="25"/>
  <c r="C62" i="25"/>
  <c r="B62" i="25" s="1"/>
  <c r="F61" i="25"/>
  <c r="G61" i="25" s="1"/>
  <c r="E61" i="25"/>
  <c r="C61" i="25"/>
  <c r="B61" i="25"/>
  <c r="F60" i="25"/>
  <c r="J60" i="25" s="1"/>
  <c r="H60" i="25"/>
  <c r="E60" i="25"/>
  <c r="C60" i="25"/>
  <c r="B60" i="25" s="1"/>
  <c r="F59" i="25"/>
  <c r="G59" i="25" s="1"/>
  <c r="E59" i="25"/>
  <c r="C59" i="25"/>
  <c r="B59" i="25"/>
  <c r="F58" i="25"/>
  <c r="J58" i="25" s="1"/>
  <c r="E58" i="25"/>
  <c r="C58" i="25"/>
  <c r="B58" i="25"/>
  <c r="F57" i="25"/>
  <c r="J57" i="25" s="1"/>
  <c r="E57" i="25"/>
  <c r="C57" i="25"/>
  <c r="B57" i="25"/>
  <c r="F56" i="25"/>
  <c r="J56" i="25" s="1"/>
  <c r="H56" i="25"/>
  <c r="E56" i="25"/>
  <c r="C56" i="25"/>
  <c r="B56" i="25" s="1"/>
  <c r="F55" i="25"/>
  <c r="G55" i="25" s="1"/>
  <c r="E55" i="25"/>
  <c r="C55" i="25"/>
  <c r="B55" i="25"/>
  <c r="F54" i="25"/>
  <c r="J54" i="25" s="1"/>
  <c r="E54" i="25"/>
  <c r="C54" i="25"/>
  <c r="B54" i="25"/>
  <c r="F53" i="25"/>
  <c r="J53" i="25" s="1"/>
  <c r="H53" i="25"/>
  <c r="E53" i="25"/>
  <c r="C53" i="25"/>
  <c r="B53" i="25" s="1"/>
  <c r="F52" i="25"/>
  <c r="J52" i="25" s="1"/>
  <c r="E52" i="25"/>
  <c r="C52" i="25"/>
  <c r="B52" i="25"/>
  <c r="F51" i="25"/>
  <c r="J51" i="25" s="1"/>
  <c r="E51" i="25"/>
  <c r="C51" i="25"/>
  <c r="B51" i="25"/>
  <c r="F50" i="25"/>
  <c r="E50" i="25"/>
  <c r="C50" i="25"/>
  <c r="B50" i="25"/>
  <c r="F49" i="25"/>
  <c r="J49" i="25" s="1"/>
  <c r="H49" i="25"/>
  <c r="E49" i="25"/>
  <c r="C49" i="25"/>
  <c r="B49" i="25" s="1"/>
  <c r="F48" i="25"/>
  <c r="O23" i="25" s="1"/>
  <c r="E48" i="25"/>
  <c r="C48" i="25"/>
  <c r="B48" i="25" s="1"/>
  <c r="F47" i="25"/>
  <c r="G47" i="25" s="1"/>
  <c r="E47" i="25"/>
  <c r="C47" i="25"/>
  <c r="B47" i="25"/>
  <c r="F46" i="25"/>
  <c r="G46" i="25"/>
  <c r="E46" i="25"/>
  <c r="C46" i="25"/>
  <c r="B46" i="25" s="1"/>
  <c r="F45" i="25"/>
  <c r="J45" i="25" s="1"/>
  <c r="E45" i="25"/>
  <c r="C45" i="25"/>
  <c r="B45" i="25" s="1"/>
  <c r="F44" i="25"/>
  <c r="J44" i="25" s="1"/>
  <c r="H44" i="25"/>
  <c r="E44" i="25"/>
  <c r="C44" i="25"/>
  <c r="B44" i="25" s="1"/>
  <c r="F43" i="25"/>
  <c r="H43" i="25" s="1"/>
  <c r="E43" i="25"/>
  <c r="C43" i="25"/>
  <c r="B43" i="25"/>
  <c r="F42" i="25"/>
  <c r="J42" i="25" s="1"/>
  <c r="H42" i="25"/>
  <c r="E42" i="25"/>
  <c r="C42" i="25"/>
  <c r="B42" i="25" s="1"/>
  <c r="F41" i="25"/>
  <c r="J41" i="25" s="1"/>
  <c r="E41" i="25"/>
  <c r="C41" i="25"/>
  <c r="B41" i="25" s="1"/>
  <c r="F40" i="25"/>
  <c r="J40" i="25" s="1"/>
  <c r="E40" i="25"/>
  <c r="C40" i="25"/>
  <c r="B40" i="25" s="1"/>
  <c r="F38" i="25"/>
  <c r="J38" i="25" s="1"/>
  <c r="E38" i="25"/>
  <c r="C38" i="25"/>
  <c r="B38" i="25"/>
  <c r="F37" i="25"/>
  <c r="I37" i="25" s="1"/>
  <c r="E37" i="25"/>
  <c r="C37" i="25"/>
  <c r="B37" i="25"/>
  <c r="F36" i="25"/>
  <c r="G36" i="25" s="1"/>
  <c r="E36" i="25"/>
  <c r="C36" i="25"/>
  <c r="B36" i="25" s="1"/>
  <c r="F35" i="25"/>
  <c r="G35" i="25" s="1"/>
  <c r="E35" i="25"/>
  <c r="C35" i="25"/>
  <c r="B35" i="25"/>
  <c r="F34" i="25"/>
  <c r="G34" i="25"/>
  <c r="E34" i="25"/>
  <c r="C34" i="25"/>
  <c r="B34" i="25" s="1"/>
  <c r="F33" i="25"/>
  <c r="G33" i="25" s="1"/>
  <c r="E33" i="25"/>
  <c r="C33" i="25"/>
  <c r="B33" i="25"/>
  <c r="F32" i="25"/>
  <c r="G32" i="25"/>
  <c r="E32" i="25"/>
  <c r="C32" i="25"/>
  <c r="B32" i="25" s="1"/>
  <c r="F31" i="25"/>
  <c r="O37" i="25" s="1"/>
  <c r="E31" i="25"/>
  <c r="C31" i="25"/>
  <c r="B31" i="25"/>
  <c r="F30" i="25"/>
  <c r="G30" i="25"/>
  <c r="E30" i="25"/>
  <c r="C30" i="25"/>
  <c r="B30" i="25" s="1"/>
  <c r="F29" i="25"/>
  <c r="G29" i="25" s="1"/>
  <c r="E29" i="25"/>
  <c r="C29" i="25"/>
  <c r="B29" i="25"/>
  <c r="F28" i="25"/>
  <c r="G28" i="25"/>
  <c r="E28" i="25"/>
  <c r="C28" i="25"/>
  <c r="B28" i="25" s="1"/>
  <c r="F27" i="25"/>
  <c r="E27" i="25"/>
  <c r="C27" i="25"/>
  <c r="B27" i="25" s="1"/>
  <c r="F26" i="25"/>
  <c r="O17" i="25" s="1"/>
  <c r="E26" i="25"/>
  <c r="C26" i="25"/>
  <c r="B26" i="25"/>
  <c r="F25" i="25"/>
  <c r="E25" i="25"/>
  <c r="C25" i="25"/>
  <c r="B25" i="25"/>
  <c r="F24" i="25"/>
  <c r="O14" i="25"/>
  <c r="E24" i="25"/>
  <c r="C24" i="25"/>
  <c r="B24" i="25" s="1"/>
  <c r="F23" i="25"/>
  <c r="G23" i="25" s="1"/>
  <c r="E23" i="25"/>
  <c r="C23" i="25"/>
  <c r="B23" i="25"/>
  <c r="F22" i="25"/>
  <c r="G22" i="25"/>
  <c r="E22" i="25"/>
  <c r="C22" i="25"/>
  <c r="B22" i="25" s="1"/>
  <c r="F21" i="25"/>
  <c r="G21" i="25" s="1"/>
  <c r="E21" i="25"/>
  <c r="C21" i="25"/>
  <c r="B21" i="25"/>
  <c r="F20" i="25"/>
  <c r="G20" i="25"/>
  <c r="E20" i="25"/>
  <c r="C20" i="25"/>
  <c r="B20" i="25" s="1"/>
  <c r="F19" i="25"/>
  <c r="G19" i="25" s="1"/>
  <c r="E19" i="25"/>
  <c r="C19" i="25"/>
  <c r="B19" i="25"/>
  <c r="F18" i="25"/>
  <c r="O13" i="25" s="1"/>
  <c r="G18" i="25"/>
  <c r="E18" i="25"/>
  <c r="C18" i="25"/>
  <c r="B18" i="25" s="1"/>
  <c r="F17" i="25"/>
  <c r="G17" i="25"/>
  <c r="E17" i="25"/>
  <c r="C17" i="25"/>
  <c r="B17" i="25" s="1"/>
  <c r="F16" i="25"/>
  <c r="G16" i="25" s="1"/>
  <c r="E16" i="25"/>
  <c r="C16" i="25"/>
  <c r="B16" i="25"/>
  <c r="F15" i="25"/>
  <c r="G15" i="25"/>
  <c r="E15" i="25"/>
  <c r="C15" i="25"/>
  <c r="B15" i="25" s="1"/>
  <c r="F14" i="25"/>
  <c r="G14" i="25" s="1"/>
  <c r="E14" i="25"/>
  <c r="C14" i="25"/>
  <c r="B14" i="25"/>
  <c r="F13" i="25"/>
  <c r="G13" i="25"/>
  <c r="E13" i="25"/>
  <c r="C13" i="25"/>
  <c r="B13" i="25" s="1"/>
  <c r="B106" i="14"/>
  <c r="D106" i="14"/>
  <c r="B38" i="14"/>
  <c r="D38" i="14"/>
  <c r="B37" i="14"/>
  <c r="D74" i="14"/>
  <c r="D139" i="14"/>
  <c r="D119" i="14"/>
  <c r="D122" i="14"/>
  <c r="D94" i="14"/>
  <c r="D85" i="14"/>
  <c r="D82" i="14"/>
  <c r="D73" i="14"/>
  <c r="D64" i="14"/>
  <c r="D39" i="14"/>
  <c r="D33" i="14"/>
  <c r="D32" i="14"/>
  <c r="D31" i="14"/>
  <c r="D22" i="14"/>
  <c r="D23" i="14"/>
  <c r="D24" i="14"/>
  <c r="D25" i="14"/>
  <c r="D26" i="14"/>
  <c r="D27" i="14"/>
  <c r="D28" i="14"/>
  <c r="D29" i="14"/>
  <c r="D30" i="14"/>
  <c r="D21" i="14"/>
  <c r="D17" i="14"/>
  <c r="D18" i="14"/>
  <c r="D19" i="14"/>
  <c r="D16" i="14"/>
  <c r="D13" i="14"/>
  <c r="D9" i="14"/>
  <c r="D10" i="14"/>
  <c r="D11" i="14"/>
  <c r="D12" i="14"/>
  <c r="D14" i="14"/>
  <c r="D8" i="14"/>
  <c r="B137" i="14"/>
  <c r="D137" i="14"/>
  <c r="D138" i="14"/>
  <c r="B139" i="14"/>
  <c r="B140" i="14"/>
  <c r="D140" i="14"/>
  <c r="B141" i="14"/>
  <c r="D141" i="14"/>
  <c r="D136" i="14"/>
  <c r="B136" i="14"/>
  <c r="B132" i="14"/>
  <c r="D132" i="14"/>
  <c r="B133" i="14"/>
  <c r="D133" i="14"/>
  <c r="B134" i="14"/>
  <c r="D134" i="14"/>
  <c r="B135" i="14"/>
  <c r="D135" i="14"/>
  <c r="D131" i="14"/>
  <c r="B131" i="14"/>
  <c r="B128" i="14"/>
  <c r="D128" i="14"/>
  <c r="B129" i="14"/>
  <c r="D129" i="14"/>
  <c r="B130" i="14"/>
  <c r="D130" i="14"/>
  <c r="D127" i="14"/>
  <c r="B127" i="14"/>
  <c r="B124" i="14"/>
  <c r="D124" i="14"/>
  <c r="B125" i="14"/>
  <c r="D125" i="14"/>
  <c r="B126" i="14"/>
  <c r="D126" i="14"/>
  <c r="D121" i="14"/>
  <c r="B117" i="14"/>
  <c r="D117" i="14"/>
  <c r="B118" i="14"/>
  <c r="D118" i="14"/>
  <c r="B119" i="14"/>
  <c r="B120" i="14"/>
  <c r="D120" i="14"/>
  <c r="B114" i="14"/>
  <c r="D114" i="14"/>
  <c r="B115" i="14"/>
  <c r="D115" i="14"/>
  <c r="B116" i="14"/>
  <c r="D116" i="14"/>
  <c r="D113" i="14"/>
  <c r="B113" i="14"/>
  <c r="B108" i="14"/>
  <c r="D108" i="14"/>
  <c r="B109" i="14"/>
  <c r="D109" i="14"/>
  <c r="B110" i="14"/>
  <c r="D110" i="14"/>
  <c r="B111" i="14"/>
  <c r="D111" i="14"/>
  <c r="B112" i="14"/>
  <c r="D112" i="14"/>
  <c r="D107" i="14"/>
  <c r="B107" i="14"/>
  <c r="B104" i="14"/>
  <c r="D104" i="14"/>
  <c r="B102" i="14"/>
  <c r="D102" i="14"/>
  <c r="B103" i="14"/>
  <c r="D103" i="14"/>
  <c r="B94" i="14"/>
  <c r="B95" i="14"/>
  <c r="D95" i="14"/>
  <c r="B96" i="14"/>
  <c r="D96" i="14"/>
  <c r="B97" i="14"/>
  <c r="D97" i="14"/>
  <c r="B98" i="14"/>
  <c r="D98" i="14"/>
  <c r="B99" i="14"/>
  <c r="D99" i="14"/>
  <c r="B100" i="14"/>
  <c r="D100" i="14"/>
  <c r="B101" i="14"/>
  <c r="D101" i="14"/>
  <c r="D93" i="14"/>
  <c r="B93" i="14"/>
  <c r="D92" i="14"/>
  <c r="B92" i="14"/>
  <c r="B91" i="14"/>
  <c r="D91" i="14"/>
  <c r="D90" i="14"/>
  <c r="B90" i="14"/>
  <c r="B87" i="14"/>
  <c r="D87" i="14"/>
  <c r="B88" i="14"/>
  <c r="D88" i="14"/>
  <c r="B89" i="14"/>
  <c r="D89" i="14"/>
  <c r="B86" i="14"/>
  <c r="D86" i="14"/>
  <c r="B82" i="14"/>
  <c r="B83" i="14"/>
  <c r="D83" i="14"/>
  <c r="B84" i="14"/>
  <c r="D84" i="14"/>
  <c r="B85" i="14"/>
  <c r="D81" i="14"/>
  <c r="B81" i="14"/>
  <c r="B78" i="14"/>
  <c r="D78" i="14"/>
  <c r="B79" i="14"/>
  <c r="D79" i="14"/>
  <c r="B80" i="14"/>
  <c r="D80" i="14"/>
  <c r="D77" i="14"/>
  <c r="B77" i="14"/>
  <c r="B73" i="14"/>
  <c r="B74" i="14"/>
  <c r="B75" i="14"/>
  <c r="D75" i="14"/>
  <c r="B76" i="14"/>
  <c r="D76" i="14"/>
  <c r="D72" i="14"/>
  <c r="B72" i="14"/>
  <c r="B64" i="14"/>
  <c r="B65" i="14"/>
  <c r="D65" i="14"/>
  <c r="B66" i="14"/>
  <c r="D66" i="14"/>
  <c r="B67" i="14"/>
  <c r="D67" i="14"/>
  <c r="B68" i="14"/>
  <c r="D68" i="14"/>
  <c r="B69" i="14"/>
  <c r="D69" i="14"/>
  <c r="B70" i="14"/>
  <c r="D70" i="14"/>
  <c r="B71" i="14"/>
  <c r="D71" i="14"/>
  <c r="D63" i="14"/>
  <c r="B63" i="14"/>
  <c r="F108" i="18"/>
  <c r="F110" i="18" s="1"/>
  <c r="F112" i="25" s="1"/>
  <c r="B60" i="14"/>
  <c r="D60" i="14"/>
  <c r="B61" i="14"/>
  <c r="D61" i="14"/>
  <c r="B62" i="14"/>
  <c r="D62" i="14"/>
  <c r="D59" i="14"/>
  <c r="B59" i="14"/>
  <c r="B55" i="14"/>
  <c r="D55" i="14"/>
  <c r="B56" i="14"/>
  <c r="D56" i="14"/>
  <c r="B57" i="14"/>
  <c r="D57" i="14"/>
  <c r="B58" i="14"/>
  <c r="D58" i="14"/>
  <c r="D54" i="14"/>
  <c r="B54" i="14"/>
  <c r="D50" i="14"/>
  <c r="B46" i="14"/>
  <c r="D46" i="14"/>
  <c r="B47" i="14"/>
  <c r="D47" i="14"/>
  <c r="B48" i="14"/>
  <c r="D48" i="14"/>
  <c r="B49" i="14"/>
  <c r="D49" i="14"/>
  <c r="B50" i="14"/>
  <c r="B51" i="14"/>
  <c r="D51" i="14"/>
  <c r="B52" i="14"/>
  <c r="D52" i="14"/>
  <c r="B53" i="14"/>
  <c r="D53" i="14"/>
  <c r="D45" i="14"/>
  <c r="B45" i="14"/>
  <c r="D105" i="14"/>
  <c r="B105" i="14"/>
  <c r="B42" i="14"/>
  <c r="D42" i="14"/>
  <c r="B43" i="14"/>
  <c r="B44" i="14"/>
  <c r="D44" i="14"/>
  <c r="D41" i="14"/>
  <c r="B41" i="14"/>
  <c r="B40" i="14"/>
  <c r="D40" i="14"/>
  <c r="D34" i="14"/>
  <c r="F173" i="18"/>
  <c r="F175" i="18"/>
  <c r="F123" i="25" s="1"/>
  <c r="F134" i="18"/>
  <c r="F136" i="18" s="1"/>
  <c r="F117" i="25" s="1"/>
  <c r="F56" i="18"/>
  <c r="F58" i="18" s="1"/>
  <c r="F102" i="25" s="1"/>
  <c r="B39" i="14"/>
  <c r="D36" i="14"/>
  <c r="D35" i="14"/>
  <c r="G49" i="25"/>
  <c r="H52" i="25"/>
  <c r="H59" i="25"/>
  <c r="G58" i="25"/>
  <c r="G24" i="25"/>
  <c r="H45" i="25"/>
  <c r="G53" i="25"/>
  <c r="H46" i="25"/>
  <c r="H61" i="25"/>
  <c r="H79" i="25"/>
  <c r="G51" i="25"/>
  <c r="G56" i="25"/>
  <c r="G41" i="25"/>
  <c r="H41" i="25"/>
  <c r="G79" i="25"/>
  <c r="G64" i="25"/>
  <c r="G48" i="25"/>
  <c r="H63" i="25"/>
  <c r="H64" i="25"/>
  <c r="G60" i="25"/>
  <c r="H51" i="25"/>
  <c r="G57" i="25"/>
  <c r="G54" i="25"/>
  <c r="H58" i="25"/>
  <c r="H50" i="25"/>
  <c r="H54" i="25"/>
  <c r="I78" i="25"/>
  <c r="G50" i="25"/>
  <c r="G42" i="25"/>
  <c r="F94" i="25"/>
  <c r="O24" i="25"/>
  <c r="O25" i="25"/>
  <c r="O26" i="25"/>
  <c r="G26" i="25"/>
  <c r="O22" i="25"/>
  <c r="G27" i="25"/>
  <c r="G45" i="25"/>
  <c r="H57" i="25"/>
  <c r="O35" i="25"/>
  <c r="H80" i="25"/>
  <c r="G65" i="25"/>
  <c r="I76" i="25"/>
  <c r="H81" i="25"/>
  <c r="G77" i="25"/>
  <c r="I77" i="25"/>
  <c r="G76" i="25"/>
  <c r="J76" i="25"/>
  <c r="H70" i="25"/>
  <c r="I70" i="25"/>
  <c r="J70" i="25"/>
  <c r="G66" i="25" l="1"/>
  <c r="O15" i="25"/>
  <c r="O16" i="25"/>
  <c r="G25" i="25"/>
  <c r="I36" i="25"/>
  <c r="O21" i="25"/>
  <c r="G31" i="25"/>
  <c r="O18" i="25"/>
  <c r="H77" i="25"/>
  <c r="G70" i="25"/>
  <c r="H36" i="25"/>
  <c r="G38" i="25"/>
  <c r="F96" i="25"/>
  <c r="O32" i="25" s="1"/>
  <c r="O20" i="25"/>
  <c r="H40" i="25"/>
  <c r="F95" i="25"/>
  <c r="G40" i="25"/>
  <c r="H38" i="25"/>
  <c r="G37" i="25"/>
  <c r="O19" i="25"/>
  <c r="J37" i="25"/>
  <c r="H37" i="25"/>
  <c r="F113" i="25"/>
  <c r="F112" i="18"/>
  <c r="J43" i="25"/>
  <c r="J55" i="25"/>
  <c r="H82" i="25"/>
  <c r="F176" i="18"/>
  <c r="H62" i="25"/>
  <c r="H47" i="25"/>
  <c r="H55" i="25"/>
  <c r="G43" i="25"/>
  <c r="G44" i="25"/>
  <c r="G52" i="25"/>
  <c r="J47" i="25"/>
  <c r="F59" i="18"/>
  <c r="G71" i="25"/>
  <c r="G62" i="25"/>
  <c r="H48" i="25"/>
  <c r="H78" i="25"/>
  <c r="J48" i="25"/>
  <c r="J61" i="25"/>
  <c r="J78" i="25"/>
  <c r="J82" i="25"/>
  <c r="F33" i="18"/>
  <c r="F137" i="18"/>
  <c r="F85" i="18"/>
  <c r="F86" i="18" l="1"/>
  <c r="F108" i="25"/>
  <c r="F103" i="25"/>
  <c r="F60" i="18"/>
  <c r="F177" i="18"/>
  <c r="F124" i="25"/>
  <c r="F118" i="25"/>
  <c r="F138" i="18"/>
  <c r="F34" i="18"/>
  <c r="F98" i="25"/>
  <c r="F114" i="25"/>
  <c r="F122" i="18"/>
  <c r="F116" i="25" s="1"/>
  <c r="O31" i="25" s="1"/>
  <c r="F119" i="25" l="1"/>
  <c r="F148" i="18"/>
  <c r="F104" i="25"/>
  <c r="F70" i="18"/>
  <c r="F106" i="25" s="1"/>
  <c r="O29" i="25" s="1"/>
  <c r="F99" i="25"/>
  <c r="F44" i="18"/>
  <c r="F101" i="25" s="1"/>
  <c r="F187" i="18"/>
  <c r="F125" i="25"/>
  <c r="F96" i="18"/>
  <c r="F111" i="25" s="1"/>
  <c r="O30" i="25" s="1"/>
  <c r="F109" i="25"/>
  <c r="O28" i="25" l="1"/>
  <c r="F127" i="25"/>
  <c r="F202" i="18"/>
  <c r="F128" i="25" s="1"/>
  <c r="F121" i="25"/>
  <c r="F163" i="18"/>
  <c r="F122" i="25" s="1"/>
  <c r="O27" i="25" s="1"/>
</calcChain>
</file>

<file path=xl/sharedStrings.xml><?xml version="1.0" encoding="utf-8"?>
<sst xmlns="http://schemas.openxmlformats.org/spreadsheetml/2006/main" count="1400" uniqueCount="748">
  <si>
    <t>Amount</t>
  </si>
  <si>
    <t>Alphanumerical combination</t>
  </si>
  <si>
    <t>20-digit code</t>
  </si>
  <si>
    <t>Text</t>
  </si>
  <si>
    <t>Value</t>
  </si>
  <si>
    <t>No</t>
  </si>
  <si>
    <t>Yes / No</t>
  </si>
  <si>
    <t>2A1</t>
  </si>
  <si>
    <t>Section A. 'Risk exposure' pillar</t>
  </si>
  <si>
    <t>Section D. ‘Additional risk indicators to be determined by the resolution authority’ pillar</t>
  </si>
  <si>
    <t>1B1</t>
  </si>
  <si>
    <t>1B2</t>
  </si>
  <si>
    <t>1A1</t>
  </si>
  <si>
    <t>1A2</t>
  </si>
  <si>
    <t>1A3</t>
  </si>
  <si>
    <t>1A4</t>
  </si>
  <si>
    <t>1A5</t>
  </si>
  <si>
    <t>1A6</t>
  </si>
  <si>
    <t>1A7</t>
  </si>
  <si>
    <t>1A8</t>
  </si>
  <si>
    <t>1B3</t>
  </si>
  <si>
    <t>1B4</t>
  </si>
  <si>
    <t xml:space="preserve">Own funds </t>
  </si>
  <si>
    <t>Field ID</t>
  </si>
  <si>
    <t>Field</t>
  </si>
  <si>
    <t>Total accounting value of qualifying intragroup liabilities</t>
  </si>
  <si>
    <t>Total accounting value of qualifying intragroup assets held by the institution</t>
  </si>
  <si>
    <t>Legal references for this section: Articles 3, 5(1)(a), 5(2) and 5(3) of Delegated Regulation 2015/63</t>
  </si>
  <si>
    <t>Legal references for this section: Articles 3, 5(1)(b), 5(2) and 5(3) of Delegated Regulation 2015/63</t>
  </si>
  <si>
    <t>Total accounting value of qualifying IPS liabilities</t>
  </si>
  <si>
    <t>Adjusted value of total qualifying IPS assets</t>
  </si>
  <si>
    <t>Legal references for this section: Articles 3, 5(1)(c) and 5(3) of Delegated Regulation 2015/63</t>
  </si>
  <si>
    <t xml:space="preserve">Total accounting value of qualifying liabilities related to clearing activities </t>
  </si>
  <si>
    <t>Risk indicator A.i) Own funds and eligible liabilities held by the institution in excess of Minimum Requirement for own funds and Eligible Liabilities (MREL)</t>
  </si>
  <si>
    <t>Risk indicator A.ii) Leverage ratio</t>
  </si>
  <si>
    <t>4A7</t>
  </si>
  <si>
    <t>4A8</t>
  </si>
  <si>
    <t>Reporting level of the Leverage ratio risk indicator</t>
  </si>
  <si>
    <t>Risk indicator A.iii) Common Equity Tier 1 Capital Ratio (CET1 ratio)</t>
  </si>
  <si>
    <t>Reporting level of the CET1 ratio risk indicator</t>
  </si>
  <si>
    <t>Risk indicator A.iv) Total Risk Exposure divided by Total Assets (TRE/TA)</t>
  </si>
  <si>
    <t>4D1</t>
  </si>
  <si>
    <t>4D2</t>
  </si>
  <si>
    <t>4D3</t>
  </si>
  <si>
    <t>4D4</t>
  </si>
  <si>
    <t>4D5</t>
  </si>
  <si>
    <t>4D6</t>
  </si>
  <si>
    <t>4D7</t>
  </si>
  <si>
    <t>4D8</t>
  </si>
  <si>
    <t>4D9</t>
  </si>
  <si>
    <t>4D10</t>
  </si>
  <si>
    <t>4D11</t>
  </si>
  <si>
    <t>Additional risk indicator D.iii) Extent of previous extraordinary public financial support</t>
  </si>
  <si>
    <t>4D12</t>
  </si>
  <si>
    <t>Legal references for this section: Articles 3, 5(1)(d) and 5(3) of Delegated Regulation 2015/63</t>
  </si>
  <si>
    <t>Legal references for this section: Articles 3, 5(1)(e) and 5(3) of Delegated Regulation 2015/63</t>
  </si>
  <si>
    <t>Total accounting value of qualifying liabilities that arise by virtue of holding client assets or client money</t>
  </si>
  <si>
    <t>Legal references for this section: Articles 3, 5(1)(f) and 5(3) of Delegated Regulation 2015/63</t>
  </si>
  <si>
    <t>Additional risk indicator D.ii) Membership in an Institutional Protection Scheme (IPS)</t>
  </si>
  <si>
    <t>4D13</t>
  </si>
  <si>
    <r>
      <rPr>
        <b/>
        <sz val="12"/>
        <rFont val="Calibri"/>
        <family val="2"/>
      </rPr>
      <t>Of which:</t>
    </r>
    <r>
      <rPr>
        <sz val="12"/>
        <rFont val="Calibri"/>
        <family val="2"/>
      </rPr>
      <t xml:space="preserve"> qualifying intragroup liabilities arising from derivatives</t>
    </r>
  </si>
  <si>
    <t>A.  Identification of the institution</t>
  </si>
  <si>
    <t>LEI code of the institution</t>
  </si>
  <si>
    <t>Full registration name of the institution</t>
  </si>
  <si>
    <t>Address of the institution</t>
  </si>
  <si>
    <t>Name of the street followed by the number of the building</t>
  </si>
  <si>
    <t>Postal code of the institution</t>
  </si>
  <si>
    <t>Name of the institution</t>
  </si>
  <si>
    <t>Postcode of the institution</t>
  </si>
  <si>
    <t>City of the institution</t>
  </si>
  <si>
    <t>Town or city of location of the institution</t>
  </si>
  <si>
    <t>Is the institution a mortgage credit institution financed by covered bonds, as defined for this field?</t>
  </si>
  <si>
    <t>Is the institution a central counterparty (CCP), as defined for this field?</t>
  </si>
  <si>
    <t>Is the institution a central securities depository (CSD), as defined for this field?</t>
  </si>
  <si>
    <t>Is the institution member of an ‘Institutional Protection Scheme’ (IPS)?</t>
  </si>
  <si>
    <t>Is the institution an investment firm, as defined for this field?</t>
  </si>
  <si>
    <t>Is the institution operating promotional loans, as defined for this field?</t>
  </si>
  <si>
    <t>DD/MM/YYYY</t>
  </si>
  <si>
    <t>Has the institution merged with another institution after the reference date?</t>
  </si>
  <si>
    <t>1C1</t>
  </si>
  <si>
    <t>1C2</t>
  </si>
  <si>
    <t>1C3</t>
  </si>
  <si>
    <t>1C4</t>
  </si>
  <si>
    <t>1C5</t>
  </si>
  <si>
    <t>1C6</t>
  </si>
  <si>
    <t>1C7</t>
  </si>
  <si>
    <t>1C8</t>
  </si>
  <si>
    <t>1C9</t>
  </si>
  <si>
    <t>1C10</t>
  </si>
  <si>
    <t>2A2</t>
  </si>
  <si>
    <t>2A3</t>
  </si>
  <si>
    <t>Is the institution an investment firm authorized to carry out only limited services and activities, as defined for this field?</t>
  </si>
  <si>
    <t>2B2</t>
  </si>
  <si>
    <t>2B3</t>
  </si>
  <si>
    <t>2C1</t>
  </si>
  <si>
    <t>2C2</t>
  </si>
  <si>
    <t>2C3</t>
  </si>
  <si>
    <t>2C4</t>
  </si>
  <si>
    <t>Text (255)</t>
  </si>
  <si>
    <t>Text (150)</t>
  </si>
  <si>
    <t>Text (15)</t>
  </si>
  <si>
    <t>Text (50)</t>
  </si>
  <si>
    <t>Alphanumeric (30)</t>
  </si>
  <si>
    <t>Amount (15)</t>
  </si>
  <si>
    <t>Text (2)</t>
  </si>
  <si>
    <t>ISO code corresponding to the country of residence of the institution</t>
  </si>
  <si>
    <t>Country of registration of the institution</t>
  </si>
  <si>
    <t>Section B. ‘Stability and variety of sources of funding’ pillar</t>
  </si>
  <si>
    <t>Articles 6(2), 8 and Annex I Step 1 of Delegated Regulation 2015/63</t>
  </si>
  <si>
    <t>Has the competent authority granted a waiver from the application of the Leverage ratio risk indicator to the institution at individual level?</t>
  </si>
  <si>
    <t>Has the competent authority granted a waiver from the application of the CET1 ratio risk indicator to the institution at individual level?</t>
  </si>
  <si>
    <t>4A17</t>
  </si>
  <si>
    <t>4A18</t>
  </si>
  <si>
    <t>Articles 6(3), 8 and Annex I Step 1 of Delegated Regulation 2015/63</t>
  </si>
  <si>
    <t>Article 6(4) and Annex I Step 1 of Delegated Regulation 2015/63</t>
  </si>
  <si>
    <t>Section C. ‘Importance of an institution to the stability of the financial system or economy’ pillar</t>
  </si>
  <si>
    <t>Additional risk indicator D.i) Trading activities, expressed as Risk exposure amount for market risk on traded debt instruments and equity out of: a) Total Risk Exposure, b) CET1 Capital and c) Total Assets</t>
  </si>
  <si>
    <t>Additional risk indicator D.i) Off-balance sheet nominal amount out of: a) Total Risk Exposure, b) CET1 Capital and c) Total Assets</t>
  </si>
  <si>
    <t>Additional risk indicator D.i) Total derivative exposures out of: a) Total Risk Exposure, b) CET1 Capital and c) Total Assets</t>
  </si>
  <si>
    <t>Additional risk indicator D.i) Complexity and resolvability</t>
  </si>
  <si>
    <t>C.  Identification of possible specificities for the calculation of the individual annual contribution</t>
  </si>
  <si>
    <t>4D17</t>
  </si>
  <si>
    <t>4D18</t>
  </si>
  <si>
    <t>4D19</t>
  </si>
  <si>
    <t>Article 6(5-9) of Delegated Regulation 2015/63</t>
  </si>
  <si>
    <t>This tab consists of risk indicators grouped in the following risk pillars:</t>
  </si>
  <si>
    <t>A. Risk exposure</t>
  </si>
  <si>
    <t>D. Additional risk indicators to be determined by the resolution authority</t>
  </si>
  <si>
    <t>Sub-section A.i) Adjustment of qualifying liabilities related to clearing activities arising from derivatives held by the institution</t>
  </si>
  <si>
    <r>
      <rPr>
        <b/>
        <sz val="12"/>
        <rFont val="Calibri"/>
        <family val="2"/>
      </rPr>
      <t>Of which:</t>
    </r>
    <r>
      <rPr>
        <sz val="12"/>
        <rFont val="Calibri"/>
        <family val="2"/>
      </rPr>
      <t xml:space="preserve"> qualifying liabilities arising from derivatives related to clearing activities</t>
    </r>
  </si>
  <si>
    <t>Sub-section A.ii) Total qualifying liabilities related to clearing activities held by the institution</t>
  </si>
  <si>
    <t>3A1</t>
  </si>
  <si>
    <t>3A2</t>
  </si>
  <si>
    <t>3A3</t>
  </si>
  <si>
    <t>3A4</t>
  </si>
  <si>
    <t>3A5</t>
  </si>
  <si>
    <t>3A6</t>
  </si>
  <si>
    <t>3A7</t>
  </si>
  <si>
    <t>Sub-section B.i) Adjustment of qualifying liabilities related to the activities of a central securities depository (CSD) arising from derivatives held by the institution</t>
  </si>
  <si>
    <t>3B1</t>
  </si>
  <si>
    <t>3B2</t>
  </si>
  <si>
    <t>3B3</t>
  </si>
  <si>
    <t>3B4</t>
  </si>
  <si>
    <t>Sub-section B.ii) Total qualifying liabilities related to the activities of a CSD held by the institution</t>
  </si>
  <si>
    <t>3B5</t>
  </si>
  <si>
    <t>3B6</t>
  </si>
  <si>
    <t>3B7</t>
  </si>
  <si>
    <t>Sub-section C.i) Adjustment of qualifying liabilities that arise by virtue of holding client assets or client money arising from derivatives held by the institution</t>
  </si>
  <si>
    <t>3C1</t>
  </si>
  <si>
    <t>3C2</t>
  </si>
  <si>
    <t>3C3</t>
  </si>
  <si>
    <t>3C4</t>
  </si>
  <si>
    <r>
      <rPr>
        <b/>
        <sz val="12"/>
        <rFont val="Calibri"/>
        <family val="2"/>
      </rPr>
      <t>Of which:</t>
    </r>
    <r>
      <rPr>
        <sz val="12"/>
        <rFont val="Calibri"/>
        <family val="2"/>
      </rPr>
      <t xml:space="preserve"> qualifying liabilities arising from derivatives that arise by virtue of holding client assets or client money </t>
    </r>
  </si>
  <si>
    <t>Sub-section C.ii) Total qualifying liabilities that arise by virtue of holding client assets or client money held by the institution</t>
  </si>
  <si>
    <t>3C5</t>
  </si>
  <si>
    <t>3C6</t>
  </si>
  <si>
    <t>3C7</t>
  </si>
  <si>
    <t>3D1</t>
  </si>
  <si>
    <t>3D2</t>
  </si>
  <si>
    <t>3D3</t>
  </si>
  <si>
    <t>3D4</t>
  </si>
  <si>
    <t>3D5</t>
  </si>
  <si>
    <t>3D6</t>
  </si>
  <si>
    <t>3D7</t>
  </si>
  <si>
    <t>Sub-section E.i) Adjustment of qualifying IPS liabilities arising from derivatives held by the institution</t>
  </si>
  <si>
    <t>3E1</t>
  </si>
  <si>
    <t>3E2</t>
  </si>
  <si>
    <t>3E3</t>
  </si>
  <si>
    <t>3E4</t>
  </si>
  <si>
    <t>Sub-section E.ii) Total qualifying IPS liabilities held by the institution</t>
  </si>
  <si>
    <t>3E5</t>
  </si>
  <si>
    <t>3E6</t>
  </si>
  <si>
    <t>3E7</t>
  </si>
  <si>
    <t>3E8</t>
  </si>
  <si>
    <t>Sub-section E.iii) Assets arising from qualifying IPS liabilities</t>
  </si>
  <si>
    <t>3E9</t>
  </si>
  <si>
    <t>3E10</t>
  </si>
  <si>
    <t>Sub-section E.iv) Total deductible amount of assets and liabilities arising from qualifying IPS liabilities</t>
  </si>
  <si>
    <t>Sub-section F.i) Adjustment of qualifying intragroup liabilities arising from derivatives held by the institution</t>
  </si>
  <si>
    <t>Sub-section F.ii) Total qualifying intragroup liabilities held by the institution</t>
  </si>
  <si>
    <t>Sub-section F.iii) Assets arising from qualifying intragroup liabilities</t>
  </si>
  <si>
    <t>3F1</t>
  </si>
  <si>
    <t>3F2</t>
  </si>
  <si>
    <t>3F3</t>
  </si>
  <si>
    <t>3F4</t>
  </si>
  <si>
    <t>3F5</t>
  </si>
  <si>
    <t>3F6</t>
  </si>
  <si>
    <t>3F7</t>
  </si>
  <si>
    <t>3F8</t>
  </si>
  <si>
    <t>3F9</t>
  </si>
  <si>
    <t>3F10</t>
  </si>
  <si>
    <t>Sub-section F.iv) Total deductible amount of assets and liabilities arising from qualifying intragroup liabilities</t>
  </si>
  <si>
    <t>Adjusted value of total qualifying intragroup assets</t>
  </si>
  <si>
    <t>1D1</t>
  </si>
  <si>
    <t xml:space="preserve">Format </t>
  </si>
  <si>
    <t>This tab consists of the following sections:</t>
  </si>
  <si>
    <t>A. Deductible amount of qualifying liabilities related to clearing activities</t>
  </si>
  <si>
    <t>B. Deductible amount of qualifying liabilities related to the activities of a central securities depository (CSD)</t>
  </si>
  <si>
    <t>C. Deductible amount of qualifying liabilities that arise by virtue of holding client assets or client money</t>
  </si>
  <si>
    <t xml:space="preserve">E. Deductible amount of assets and liabilities arising from qualifying Institutional Protection Scheme (IPS) liabilities </t>
  </si>
  <si>
    <t>F. Deductible amount of assets and liabilities arising from qualifying intragroup liabilities</t>
  </si>
  <si>
    <t>Text (30)</t>
  </si>
  <si>
    <t>Sub-section D.i) Adjustment of qualifying liabilities that arise from promotional loans arising from derivatives held by the institution</t>
  </si>
  <si>
    <t>Sub-section D.ii) Total qualifying liabilities that arise from promotional loans held by the institution</t>
  </si>
  <si>
    <r>
      <rPr>
        <b/>
        <sz val="12"/>
        <rFont val="Calibri"/>
        <family val="2"/>
      </rPr>
      <t>Of which:</t>
    </r>
    <r>
      <rPr>
        <sz val="12"/>
        <rFont val="Calibri"/>
        <family val="2"/>
      </rPr>
      <t xml:space="preserve"> qualifying liabilities arising from derivatives that arise from promotional loans </t>
    </r>
  </si>
  <si>
    <t>D. Deductible amount of qualifying liabilities that arise from promotional loans</t>
  </si>
  <si>
    <t>Total accounting value of qualifying liabilities that arise from promotional loans</t>
  </si>
  <si>
    <t>Link</t>
  </si>
  <si>
    <t>1D2</t>
  </si>
  <si>
    <t>1E1</t>
  </si>
  <si>
    <t>Reference date for the present reporting form</t>
  </si>
  <si>
    <t>Legal references for this section: Articles 3, 4, 16 &amp; 17 of Delegated Regulation 2015/63</t>
  </si>
  <si>
    <t>Annex</t>
  </si>
  <si>
    <t>Template number</t>
  </si>
  <si>
    <t>Column</t>
  </si>
  <si>
    <t>Row</t>
  </si>
  <si>
    <t>ID</t>
  </si>
  <si>
    <t>I</t>
  </si>
  <si>
    <t>010</t>
  </si>
  <si>
    <t>Template code</t>
  </si>
  <si>
    <t>C 01.00</t>
  </si>
  <si>
    <t>C 45.00</t>
  </si>
  <si>
    <t>X</t>
  </si>
  <si>
    <t>C 02.00</t>
  </si>
  <si>
    <t>C 03.00</t>
  </si>
  <si>
    <t>1.1.1</t>
  </si>
  <si>
    <t>020</t>
  </si>
  <si>
    <t>C 40.00</t>
  </si>
  <si>
    <t>100+140+150+160</t>
  </si>
  <si>
    <t>070</t>
  </si>
  <si>
    <t>030+040+050</t>
  </si>
  <si>
    <t>010+020+030</t>
  </si>
  <si>
    <t>Fields ID</t>
  </si>
  <si>
    <t>2A1; 2A2; 2A3</t>
  </si>
  <si>
    <t>4D9; 4D10</t>
  </si>
  <si>
    <t xml:space="preserve"> </t>
  </si>
  <si>
    <t xml:space="preserve">a) SA: 540+550;
b) IM: 580 (exclusion of Foreign Exchange &amp; Commodities to perform) </t>
  </si>
  <si>
    <t xml:space="preserve">a) SA: 1.3.1.1+1.3.1.2;
b) IM: 1.3.2 (exclusion of Foreign Exchange &amp; Commodities to perform) </t>
  </si>
  <si>
    <t>1A6; 1A5</t>
  </si>
  <si>
    <t>The first two letters of the RIAD code must match the two-letter ISO code of the country of registration</t>
  </si>
  <si>
    <t>Is the format of numbers correct?</t>
  </si>
  <si>
    <t>The tab consolidates the information reported in the form, and includes validation rules and consistency checks to be solved by the institution before submitting the information.</t>
  </si>
  <si>
    <t>Alternative e-mail address</t>
  </si>
  <si>
    <t>First name of the contact person</t>
  </si>
  <si>
    <t>Family name of the contact person</t>
  </si>
  <si>
    <t>Email address of the contact person</t>
  </si>
  <si>
    <t>Guidance</t>
  </si>
  <si>
    <r>
      <t xml:space="preserve">Source in EU COREP FINREP 2014 Regulation, as applicable
</t>
    </r>
    <r>
      <rPr>
        <sz val="11"/>
        <color indexed="8"/>
        <rFont val="Calibri"/>
        <family val="2"/>
      </rPr>
      <t>(</t>
    </r>
    <r>
      <rPr>
        <i/>
        <sz val="11"/>
        <color indexed="8"/>
        <rFont val="Calibri"/>
        <family val="2"/>
      </rPr>
      <t>http://eur-lex.europa.eu/legal-content/EN/TXT/PDF/?uri=CELEX:32014R0680&amp;from=EN)</t>
    </r>
  </si>
  <si>
    <t>As published by the supervisor</t>
  </si>
  <si>
    <t>Legal Entity Identifier (LEI) code of the institution for supervisory purposes, as recommended by the EBA. Applies to institutions subject to reporting obligations under the CRR 575/2013.</t>
  </si>
  <si>
    <t>. Link to EBA recommendation on the use of LEI: 
http://www.eba.europa.eu/regulation-and-policy/supervisory-reporting/consultation-paper-draft-recommendation-on-the-use-of-legal-entity-identifier-lei-
. Link to Legal Entity Identifier Regulatory Oversight Committee: http://www.leiroc.org/</t>
  </si>
  <si>
    <t>A central body means a body:
- which supervises credit institutions (situated in the same Member State) that are permanently affiliated to this central body (which is established in the same Member State);
- which meets the conditions laid down in the Article 10 the CRR; and
- whose affiliated institutions are wholly or partially exempted from prudential requirements by the competent authority in national law in accordance with the Article 10 the CRR.</t>
  </si>
  <si>
    <t>. 'mortgage credit institution financed by covered bonds' means institutions referred to in Article 45(3) of the BRRD. 
. Article 45(3) of the BRRD: 'Notwithstanding paragraph 1, resolution authorities shall exempt mortgage credit institutions financed by covered bonds which, according to national law are not allowed to receive deposits from the obligation to meet, at all times, a minimum requirement for own funds and eligible liabilities, as:
(a) those institutions will be wound-up through national insolvency procedures, or other types of procedure implemented in accordance with Article 38, 40 or 42 of this Directive, provided for those institutions; and
(b) such national insolvency procedures, or other types of procedure, will ensure that creditors of those institutions, including holders of covered bonds where relevant, will bear losses in a way that meets the resolution objectives.'</t>
  </si>
  <si>
    <t>See above</t>
  </si>
  <si>
    <r>
      <t xml:space="preserve">. ‘Institutional Protection Scheme’ (IPS) means an arrangement that meets the requirements laid down in Article 113(7) of the CRR. 
. Article 113(7) of the CRR: Art. 113(7) of CRR: 'With the exception of exposures giving rise to Common Equity Tier 1, Additional Tier 1 and Tier 2 items, institutions may, </t>
    </r>
    <r>
      <rPr>
        <b/>
        <sz val="9"/>
        <rFont val="Calibri"/>
        <family val="2"/>
      </rPr>
      <t>subject to the prior permission of the competent authorities</t>
    </r>
    <r>
      <rPr>
        <sz val="9"/>
        <rFont val="Calibri"/>
        <family val="2"/>
      </rPr>
      <t>, not apply the requirements of paragraph 1 of this Article to exposures to counterparties with which the institution has entered into an institutional protection scheme that is a contractual or statutory liability arrangement which protects those institutions and in particular ensures their liquidity and solvency to avoid bankruptcy where necessary. Competent authorities are empowered to grant permission if the following conditions are fulfilled:
(a) the requirements set out in points (a), (d) and (e) of paragraph 6 are met;
(b) the arrangements ensure that the institutional protection scheme is able to grant support necessary under its commitment from funds readily available to it;
(c) the institutional protection scheme disposes of suitable and uniformly stipulated systems for the monitoring and classification of risk, which gives a complete overview of the risk situations of all the individual members and the institutional protection scheme as a whole, with corresponding possibilities to take influence; those systems shall suitably monitor defaulted exposures in accordance with Article 178(1);
(d) the institutional protection scheme conducts its own risk review which is communicated to the individual members;
(e) the institutional protection scheme draws up and publishes on an annual basis, a consolidated report comprising the balance sheet, the profit-and-loss account, the situation report and the risk report, concerning the institutional protection scheme as a whole, or a report comprising the aggregated balance sheet, the aggregated profit-and-loss account, the situation report and the risk report, concerning the institutional protection scheme as a whole;
(f) members of the institutional protection scheme are obliged to give advance notice of at least 24 months if they wish to end the institutional protection scheme;
(g) the multiple use of elements eligible for the calculation of own funds (hereinafter referred to as 'multiple gearing') as well as any inappropriate creation of own funds between the members of the institutional protection scheme shall be eliminated;
(h) The institutional protection scheme shall be based on a broad membership of credit institutions of a predominantly homogeneous business profile;
(i) the adequacy of the systems referred to in points (c) and (d) is approved and monitored at regular intervals by the relevant competent authorities.
Where the institution, in accordance with this paragraph, decides not to apply the requirements of paragraph 1, it may assign a risk weight of 0 %.</t>
    </r>
  </si>
  <si>
    <t>Only applies to an entity that is part of a group</t>
  </si>
  <si>
    <t>If the value to this field is also 'Yes', then: 
a) the institution may deduct the liabilities (and assets) created by the institution through an agreement entered into with another institution which is member of the same IPS (see tab 3. Deductions - Section E); and
b) it will be taken into account when applying the risk adjustment to the basic annual contribution (see tab 4. Risk adjustment - Section D).</t>
  </si>
  <si>
    <t>If the value to this field is 'Yes', then the institution may deduct the liabilities related to clearing activities (see tab 3. Deductions - Section A).</t>
  </si>
  <si>
    <t>If the value to this field is 'Yes', then the institution may deduct the liabilities related to CSD activities (see tab 3. Deductions - Section B).</t>
  </si>
  <si>
    <t>If the value to this field is 'Yes', then the institution may deduct the liabilities that arise by virtue of holding client assets or client money (see tab 3. Deductions - Section C).</t>
  </si>
  <si>
    <t>. 'investment firm' means here investment firms as defined in point (2) of Article 4(1) of the CRR that is subject to the initial capital requirement laid down in Article 28(2) of Directive 2013/36/EU (CRD IV) and that is covered by the consolidated supervision of the parent undertaking carried out by the ECB in accordance with Article 4(1)(g) of Regulation (EU) No 1024/2013.
. Art. 4(1)(2) of the CRR: ''investment firm' means a person as defined in point (1) of Article 4(1) of Directive 2004/39/EC, which is subject to the requirements imposed by that Directive, excluding the following:
(a) credit institutions;
(b) local firms;
(c) firms which are not authorised to provide the ancillary service referred to in point (1) of Section B of Annex I to Directive 2004/39/EC, which provide only one or more of the investment services and activities listed in points 1, 2, 4 and 5 of Section A of Annex I to that Directive, and which are not permitted to hold money or securities belonging to their clients and which for that reason may not at any time place themselves in debt with those clients;'
. Art. 28(2) of CRDIV: 'All investment firms other than those referred to in Article 29 shall have initial capital of EUR 730 000.' (link: http://eur-lex.europa.eu/LexUriServ/LexUriServ.do?uri=OJ:L:2013:176:0338:0436:En:PDF)</t>
  </si>
  <si>
    <t>. 'institution operating promotional loans' means a 'promotional bank’ or an ‘intermediary institution’.
. 'promotional bank’ means any undertaking or entity set up by a Member State, central or regional government, which grants promotional loans on a non-competitive, not for profit basis in order to promote that government's public policy objectives, provided that that government has an obligation to protect the economic basis of the undertaking or entity and maintain its viability throughout its lifetime, or that at least 90 % of its original funding or the promotional loan it grants is directly or indirectly guaranteed by the Member State's central or regional government.
. 'intermediary institution’ means a credit institution which intermediates promotional loans provided that it does not give them as credit to a final customer.
. ‘promotional loan’ means a loan granted by a promotional bank or through an intermediate bank on a non- competitive, non for profit basis, in order to promote the public policy objectives of central or regional governments in a Member State.</t>
  </si>
  <si>
    <t>If the value to this field is 'Yes', then the institution may deduct the liabilities that arise from promotional loans (see tab 3. Deductions - Section D).</t>
  </si>
  <si>
    <t>See general instruction n°3 in the Read me tab.</t>
  </si>
  <si>
    <t>Total liabilities as defined:
a) in Section 3 of Council Directive 86/635/EEC of 8 December 1986 on the annual accounts and consolidated accounts of banks and other financial institutions (OJ L 372, 31.12.1986, p. 1). 
Link: http://eur-lex.europa.eu/legal-content/EN/TXT/PDF/?uri=CELEX:31986L0635&amp;from=en
Or 
b) in accordance with the IFRS referred to in Regulation (EC) No 1606/2002 of the European Parliament and of the Council of 19 July 2002 on the application of international accounting standards (OJ L 243, 11.9.2002, p. 1).
Link: http://eur-lex.europa.eu/LexUriServ/LexUriServ.do?uri=OJ:L:2002:243:0001:0004:EN:PDF</t>
  </si>
  <si>
    <t>Article 4(1)(118) of the CRR</t>
  </si>
  <si>
    <t xml:space="preserve">. Deposits referred to in Article 6(1) of Directive 2014/49/EU, excluding temporary high balances as defined in Article 6(2) of that Directive.
. Article 6(1) of Directive 2014/49/EU (DGSD): 'Member States shall ensure that the coverage level for the aggregate deposits of each depositor is EUR 100 000 in the event of deposits being unavailable';
. Excluding temporary high balances as defined in Article 6(2) of that Directive: 'In addition to paragraph 1, Member States shall ensure that the following deposits are protected above EUR 100 000 for at least three months and no longer than 12 months after the amount has been credited or from the moment when such deposits become legally transferable:
(a) deposits resulting from real estate transactions relating to private residential properties;
(b) deposits that serve social purposes laid down in national law and are linked to particular life events of a depositor such as marriage, divorce, retirement, dismissal, redundancy, invalidity or death;
(c) deposits that serve purposes laid down in national law and are based on the payment of insurance benefits or compensation for criminal injuries or wrongful conviction.' </t>
  </si>
  <si>
    <t>Definitions</t>
  </si>
  <si>
    <t>. ‘derivatives’ means derivatives according to Annex II of the CRR (and therefore excludes credit derivatives). 
. The 'leverage ratio methodology' means here the application of Article 429a of Delegated Regulation 2015/62 of 10 October 2014 (amending the Article 429(6) &amp; (7) of the CRR dated 26 June 2013) on the derivatives scope as defined for this field.
. Link to Delegated Regulation 2015/62: 
http://eur-lex.europa.eu/legal-content/EN/TXT/PDF/?uri=CELEX:32015R0062&amp;from=EN</t>
  </si>
  <si>
    <t>. ‘derivatives’: see above</t>
  </si>
  <si>
    <t xml:space="preserve">On-balance sheet accounting value of qualifying liabilities related to clearing activities (as defined above) held by the institution at the reference date under the accounting standards applied by the institution for the purpose of its annual financial statements (that allowed to define the reference date for the reporting form (see general instruction n°3 in the Read me tab)). </t>
  </si>
  <si>
    <t>Of which arising from derivatives</t>
  </si>
  <si>
    <t xml:space="preserve">On-balance sheet accounting value of qualifying liabilities related to CSD activities (as defined above) held by the institution at the reference date under the accounting standards applied by the institution for the purpose of its annual financial statements (that allowed to define the reference date for the reporting form (see general instruction n°3 in the Read me tab)). </t>
  </si>
  <si>
    <r>
      <rPr>
        <b/>
        <sz val="12"/>
        <rFont val="Calibri"/>
        <family val="2"/>
      </rPr>
      <t xml:space="preserve">Of which: </t>
    </r>
    <r>
      <rPr>
        <sz val="12"/>
        <rFont val="Calibri"/>
        <family val="2"/>
      </rPr>
      <t>arising from derivatives</t>
    </r>
  </si>
  <si>
    <t>3A8</t>
  </si>
  <si>
    <t>3B8</t>
  </si>
  <si>
    <t>3C8</t>
  </si>
  <si>
    <t>3D8</t>
  </si>
  <si>
    <t>3E11</t>
  </si>
  <si>
    <t>3F11</t>
  </si>
  <si>
    <t>Link to definitions &amp; guidance to apply</t>
  </si>
  <si>
    <t xml:space="preserve">Section A. Deductible amount of qualifying liabilities related to clearing activities </t>
  </si>
  <si>
    <t xml:space="preserve">Section B. Deductible amount of qualifying liabilities related to the activities of a central securities depository (CSD) </t>
  </si>
  <si>
    <t>Section C. Deductible amount of qualifying liabilities that arise by virtue of holding client assets or client money</t>
  </si>
  <si>
    <t xml:space="preserve">Section D. Deductible amount of qualifying liabilities that arise from promotional loans </t>
  </si>
  <si>
    <t>Section E. Deductible amount of assets and liabilities arising from qualifying Institutional Protection Scheme (IPS) liabilities</t>
  </si>
  <si>
    <t>Section F. Deductible amount of assets and liabilities arising from qualifying intragroup liabilities</t>
  </si>
  <si>
    <t>4A1</t>
  </si>
  <si>
    <t>4A2</t>
  </si>
  <si>
    <t>4A3</t>
  </si>
  <si>
    <t>4A4</t>
  </si>
  <si>
    <t>4A6</t>
  </si>
  <si>
    <t>4A9</t>
  </si>
  <si>
    <t>4A10</t>
  </si>
  <si>
    <t>4A11</t>
  </si>
  <si>
    <t>4A13</t>
  </si>
  <si>
    <t>4A14</t>
  </si>
  <si>
    <t>4A15</t>
  </si>
  <si>
    <t>4A16</t>
  </si>
  <si>
    <t>4D14</t>
  </si>
  <si>
    <t>Tab</t>
  </si>
  <si>
    <t>'Credit institution' means an undertaking the business of which is to take deposits or other repayable funds from the public and to grant credits for its own account (Art. 4(1)(1) of the CRR) not including the entities referred to in Article 2(5) of Directive CRD IV 2013/36/EU (central banks ...)</t>
  </si>
  <si>
    <t>. 'Central counterparty' (CCP) means here a legal person that interposes itself between the counterparties to the contracts traded on one or more financial markets, becoming the buyer to every seller and the seller to every buyer, and that is established in a Member State having availed itself of the option in Article 14(5) of Regulation (EU) No 648/2012. 
. Article 14(5) of Regulation (EU) No 648/2012: 'Authorisation referred to in paragraph 1 shall not prevent Member States from adopting or continuing to apply, in respect of CCPs established in their territory, additional requirements including certain requirements for authorisation under Directive 2006/48/EC.'
. Link: http://eur-lex.europa.eu/LexUriServ/LexUriServ.do?uri=OJ:L:2012:201:0001:0059:EN:PDF</t>
  </si>
  <si>
    <t>. 'Central securities depository' (CSD) means here a legal person as defined in point (1) of Article 2(1) and in Article 54 of Regulation (EU) No 909/2014 of the European Parliament and of the Council.
. Article 2(1)(1) of Regulation (EU) No 909/2014: ‘central securities depository’ or ‘CSD’ means a legal person that operates a securities settlement system referred to in point (3) of Section A of the Annex and provides at least one other core service listed in Section A of the Annex.
. Link: http://eur-lex.europa.eu/legal-content/EN/TXT/PDF/?uri=CELEX:32014R0909&amp;from=EN</t>
  </si>
  <si>
    <t>If the value to this field is 'Yes', then the whole reporting form must be filled in with information at consolidated level (see General Instruction n°4 in the Read me tab)</t>
  </si>
  <si>
    <t>Qualifying liabilities related to clearing activities (as defined on the left) arising from derivative contracts (as defined on the left, even if they are booked off-balance-sheet under national accounting standards) held by the institution must be valued in accordance with the leverage ratio methodology (as defined on the left) of the CRR on a quarterly basis for the reference year so that a yearly average of quarterly values is calculated and reported in this field.</t>
  </si>
  <si>
    <t>Qualifying liabilities related to CSD activities (as defined on the left) arising from derivative contracts (as defined on the left, even if they are booked off-balance-sheet under national accounting standards) held by the institution must be valued in accordance with the leverage ratio methodology (as defined on the left) of the CRR on a quarterly basis for the reference year so that a yearly average of quarterly values is calculated and reported in this field.</t>
  </si>
  <si>
    <t>Total liabilities, as defined for this field</t>
  </si>
  <si>
    <t>Total liabilities means total balance sheet (sum of liabilities and equity items) at the reference date and as reported in the annual financial statements that allowed to define the reference date for the reporting form (see general instruction n°3 in the Read me tab).</t>
  </si>
  <si>
    <r>
      <t xml:space="preserve">Is the institution an investment firm authorized to carry out only limited services and activities, as defined for this field?
</t>
    </r>
    <r>
      <rPr>
        <u/>
        <sz val="12"/>
        <rFont val="Calibri"/>
        <family val="2"/>
      </rPr>
      <t>(automatic - not to be filled in)</t>
    </r>
  </si>
  <si>
    <t>Yes</t>
  </si>
  <si>
    <t>This section only applies to a central counterparty (CCP) as defined in the field '1C5' in the tab '1. General information'.</t>
  </si>
  <si>
    <t>Of which: arising from derivatives</t>
  </si>
  <si>
    <t>Of which not arising from derivatives. This field is automatically generated by deducting qualifying liabilities related to clearing activities arising from derivatives (3A6) from the 'Total accounting value of qualifying liabilities related to clearing activities' (3A5).</t>
  </si>
  <si>
    <t>Of which: not arising from derivatives. This field is automatically generated by deducting qualifying liabilities related to the activities of a CSD arising from derivatives (3B6) from the 'Total accounting value of qualifying liabilities related to the activities of a CSD' (3B5)</t>
  </si>
  <si>
    <t>Qualifying liabilities that arise by virtue of holding client assets or client money (as defined on the left) arising from derivative contracts (as defined on the left, even if they are booked off-balance-sheet under national accounting standards) held by the institution must be valued in accordance with the leverage ratio methodology (as defined on the left) of the CRR on a quarterly basis for the reference year so that a yearly average of quarterly values is calculated and reported in this field.</t>
  </si>
  <si>
    <t xml:space="preserve">On-balance sheet accounting value of qualifying liabilities that arise by virtue of holding client assets or client money (as defined above) held by the institution at the reference date under the accounting standards applied by the institution for the purpose of its annual financial statements (that allowed to define the reference date for the reporting form (see general instruction n°3 in the Read me tab)). </t>
  </si>
  <si>
    <t>Qualifying liabilities that arise from promotional loans (as defined on the left) arising from derivative contracts (as defined on the left, even if they are booked off-balance-sheet under national accounting standards) held by the institution must be valued in accordance with the leverage ratio methodology (as defined on the left) of the CRR on a quarterly basis for the reference year so that a yearly average of quarterly values is calculated and reported in this field.</t>
  </si>
  <si>
    <t xml:space="preserve">On-balance sheet accounting value of qualifying liabilities that arise from promotional loans (as defined above) held by the institution at the reference date under the accounting standards applied by the institution for the purpose of its annual financial statements (that allowed to define the reference date for the reporting form (see general instruction n°3 in the Read me tab)). </t>
  </si>
  <si>
    <t>This section only applies to a Central securities depository (CSD) as defined in the field '1C6' in the tab '1. General information'.</t>
  </si>
  <si>
    <t>Only applies to a central counterparty (CCP)   - See 1C5 field</t>
  </si>
  <si>
    <t>Only applies to a central securities depository (CSD)   - See 1C6 field</t>
  </si>
  <si>
    <t>Only applies to an investment firm   - See 1C7 field (not 1C8)</t>
  </si>
  <si>
    <t>Only applies to an authorised IPS member   - See 1C3 &amp; 1C4 fields</t>
  </si>
  <si>
    <t>This section only applies to qualifying institutions operating promotional loans. See definitions in the field '1C9' in the tab '1. General information'.</t>
  </si>
  <si>
    <t>This section only applies to an institution which is member of an IPS as defined in the tab 1 fields '1C3' and '1C4'.</t>
  </si>
  <si>
    <t>Qualifying IPS liabilities (as defined on the left) that arise from a qualifying IPS member (as defined on the left) arising from derivative contracts (as defined on the left, even if they are booked off-balance-sheet under national accounting standards) held by the institution must be valued in accordance with the leverage ratio methodology (as defined on the left) of the CRR on a quarterly basis for the reference year so that a yearly average of quarterly values is calculated and reported in this field.</t>
  </si>
  <si>
    <r>
      <rPr>
        <b/>
        <sz val="12"/>
        <rFont val="Calibri"/>
        <family val="2"/>
      </rPr>
      <t>Of which:</t>
    </r>
    <r>
      <rPr>
        <sz val="12"/>
        <rFont val="Calibri"/>
        <family val="2"/>
      </rPr>
      <t xml:space="preserve"> qualifying IPS liabilities arising from derivatives that arise from a qualifying IPS member</t>
    </r>
  </si>
  <si>
    <t xml:space="preserve">On-balance sheet accounting value of qualifying IPS liabilities (as defined above) held by the institution at the reference date under the accounting standards applied by the institution for the purpose of its annual financial statements (that allowed to define the reference date for the reporting form (see general instruction n°3 in the Read me tab)). </t>
  </si>
  <si>
    <t>Of which: not arising from derivatives. This field is automatically generated by deducting qualifying IPS liabilities arising from derivatives (3E6) from the 'Total accounting value of qualifying IPS liabilities' (3E5)</t>
  </si>
  <si>
    <t>. 'qualifying IPS assets' means assets created by a 'qualifying IPS member' through an agreement entered into with another institution which is member of the same IPS.
. 'qualifying IPS member' means a member of an arrangement that meets the requirements laid down in Article 113(7) of the CRR, which has been allowed by the competent authority to apply Article 113(7) of the CRR.</t>
  </si>
  <si>
    <t>Total accounting value of qualifying IPS assets held by the qualifying IPS member</t>
  </si>
  <si>
    <r>
      <t xml:space="preserve">. On-balance sheet accounting value of qualifying IPS assets (as defined on the left) held by the qualifying IPS member. 
</t>
    </r>
    <r>
      <rPr>
        <u/>
        <sz val="10"/>
        <color indexed="8"/>
        <rFont val="Calibri"/>
        <family val="2"/>
      </rPr>
      <t>. These assets should give rise to qualifying IPS liabilities held by the qualifying IPS member counterpart as defined in the field '3E5'. Otherwise, these assets don't qualify.</t>
    </r>
  </si>
  <si>
    <t>Qualifying intragroup liabilities (as defined on the left) arising from derivative contracts (as defined on the left, even if they are booked off-balance-sheet under national accounting standards) held by the institution must be valued in accordance with the leverage ratio methodology (as defined on the left) of the CRR on a quarterly basis for the reference year so that a yearly average of quarterly values is calculated and reported in this field.</t>
  </si>
  <si>
    <t xml:space="preserve">On-balance sheet accounting value of qualifying intragroup liabilities (as defined above) held by the institution at the reference date under the accounting standards applied by the institution for the purpose of its annual financial statements (that allowed to define the reference date for the reporting form (see general instruction n°3 in the Read me tab)). </t>
  </si>
  <si>
    <t>Of which: not arising from derivatives. This field is automatically generated by deducting qualifying intragroup liabilities arising from derivatives (3F6) from the 'Total accounting value of qualifying intragroup liabilities' (3F5)</t>
  </si>
  <si>
    <t>See 3F1, to apply on assets</t>
  </si>
  <si>
    <r>
      <t xml:space="preserve">. On-balance sheet accounting value of qualifying intragroup assets (as defined on the left) held by the institution. 
</t>
    </r>
    <r>
      <rPr>
        <u/>
        <sz val="10"/>
        <color indexed="8"/>
        <rFont val="Calibri"/>
        <family val="2"/>
      </rPr>
      <t>. These assets should give rise to qualifying intragroup liabilities held by the qualifying intragroup counterpart as defined in the field '3F5'. Otherwise, these assets don't qualify.</t>
    </r>
  </si>
  <si>
    <t xml:space="preserve">Please select in the drop-down-list </t>
  </si>
  <si>
    <r>
      <t xml:space="preserve">Name of the parent
</t>
    </r>
    <r>
      <rPr>
        <u/>
        <sz val="12"/>
        <rFont val="Calibri"/>
        <family val="2"/>
      </rPr>
      <t>(only in case of waiver)</t>
    </r>
  </si>
  <si>
    <r>
      <t xml:space="preserve">RIAD MFI code of the parent
</t>
    </r>
    <r>
      <rPr>
        <u/>
        <sz val="12"/>
        <rFont val="Calibri"/>
        <family val="2"/>
      </rPr>
      <t>(only in case of waiver)</t>
    </r>
  </si>
  <si>
    <r>
      <t xml:space="preserve">Identifier code of the institutions which are part of the (sub-)consolidation
</t>
    </r>
    <r>
      <rPr>
        <u/>
        <sz val="12"/>
        <rFont val="Calibri"/>
        <family val="2"/>
      </rPr>
      <t>(only in case of waiver)</t>
    </r>
  </si>
  <si>
    <t>Leverage Ratio using a transitional definition of Tier 1 as determined for the purpose of the template number 45/LRCalc of Annex X of the EU COREP FINREP Regulation.</t>
  </si>
  <si>
    <t>See 4A2 field</t>
  </si>
  <si>
    <t>See 4A6 field (replace 4A2 by 4A9)</t>
  </si>
  <si>
    <t>See 4A3 field (replace 4A2 by 4A9)</t>
  </si>
  <si>
    <t>See 4A4 field (replace 4A2 by 4A9)</t>
  </si>
  <si>
    <t>'Common Equity Tier 1 Capital’ as referred to in Article 50 of the CRR and as determined for the purpose of the template 1/CA1 of Annex I of the EU COREP FINREP Regulation</t>
  </si>
  <si>
    <t>'Total risk exposure' as defined in Article 92(3) of the CRR and as determined for the purpose of the template number 2/CA2 of Annex I of EU COREP FINREP Regulation</t>
  </si>
  <si>
    <t>'Common Equity Tier 1 Capital Ratio’ means the ratio as referred to in Article 92(2)(a) of the CRR and as determined for the purpose of the template 3/CA3 of Annex I of the EU COREP FINREP Regulation</t>
  </si>
  <si>
    <t>At the reporting date and at the reporting level selected in 4A2</t>
  </si>
  <si>
    <t>At the reporting date and at the reporting level selected in 4A9</t>
  </si>
  <si>
    <r>
      <t xml:space="preserve">Of which: liabilities arising from derivatives not related to clearing activities 
</t>
    </r>
    <r>
      <rPr>
        <u/>
        <sz val="12"/>
        <rFont val="Calibri"/>
        <family val="2"/>
      </rPr>
      <t>(automatic - not to fill in)</t>
    </r>
  </si>
  <si>
    <r>
      <t xml:space="preserve">Derivative floor factor
</t>
    </r>
    <r>
      <rPr>
        <u/>
        <sz val="12"/>
        <rFont val="Calibri"/>
        <family val="2"/>
      </rPr>
      <t>(automatic - not to fill in)</t>
    </r>
  </si>
  <si>
    <r>
      <t xml:space="preserve">Adjusted value of qualifying liabilities related to clearing activities arising from derivatives
</t>
    </r>
    <r>
      <rPr>
        <u/>
        <sz val="12"/>
        <rFont val="Calibri"/>
        <family val="2"/>
      </rPr>
      <t>(automatic - not to fill in)</t>
    </r>
  </si>
  <si>
    <r>
      <t xml:space="preserve">Of which: not arising from derivatives
</t>
    </r>
    <r>
      <rPr>
        <u/>
        <sz val="12"/>
        <rFont val="Calibri"/>
        <family val="2"/>
      </rPr>
      <t>(automatic - not to fill in)</t>
    </r>
  </si>
  <si>
    <r>
      <t xml:space="preserve">Total deductible amount of qualifying liabilities related to clearing activities
</t>
    </r>
    <r>
      <rPr>
        <u/>
        <sz val="12"/>
        <rFont val="Calibri"/>
        <family val="2"/>
      </rPr>
      <t>(automatic - not to fill in)</t>
    </r>
  </si>
  <si>
    <r>
      <t xml:space="preserve">Of which: liabilities arising from derivatives that do not arise by virtue of holding client assets or client money
</t>
    </r>
    <r>
      <rPr>
        <u/>
        <sz val="12"/>
        <rFont val="Calibri"/>
        <family val="2"/>
      </rPr>
      <t>(automatic - not to fill in)</t>
    </r>
  </si>
  <si>
    <r>
      <t xml:space="preserve">Adjusted value of qualifying liabilities that arise by virtue of holding client assets or client money arising from derivatives
</t>
    </r>
    <r>
      <rPr>
        <u/>
        <sz val="12"/>
        <rFont val="Calibri"/>
        <family val="2"/>
      </rPr>
      <t>(automatic - not to fill in)</t>
    </r>
  </si>
  <si>
    <r>
      <t xml:space="preserve">Total deductible amount of qualifying liabilities that arise by virtue of holding client assets or client money
</t>
    </r>
    <r>
      <rPr>
        <u/>
        <sz val="12"/>
        <rFont val="Calibri"/>
        <family val="2"/>
      </rPr>
      <t>(automatic - not to fill in)</t>
    </r>
  </si>
  <si>
    <r>
      <t xml:space="preserve">Of which: liabilities arising from derivatives that do not arise from promotional loans
</t>
    </r>
    <r>
      <rPr>
        <u/>
        <sz val="12"/>
        <rFont val="Calibri"/>
        <family val="2"/>
      </rPr>
      <t>(automatic - not to fill in)</t>
    </r>
  </si>
  <si>
    <r>
      <t xml:space="preserve">Adjusted value of qualifying liabilities that arise from promotional loans arising from derivatives
</t>
    </r>
    <r>
      <rPr>
        <u/>
        <sz val="12"/>
        <rFont val="Calibri"/>
        <family val="2"/>
      </rPr>
      <t>(automatic - not to fill in)</t>
    </r>
  </si>
  <si>
    <r>
      <t xml:space="preserve">Total deductible amount of qualifying liabilities that arise from promotional loans
</t>
    </r>
    <r>
      <rPr>
        <u/>
        <sz val="12"/>
        <rFont val="Calibri"/>
        <family val="2"/>
      </rPr>
      <t>(automatic - not to fill in)</t>
    </r>
  </si>
  <si>
    <r>
      <t xml:space="preserve">Adjusted value of qualifying IPS liabilities arising from derivatives that arise from a qualifying IPS member
</t>
    </r>
    <r>
      <rPr>
        <u/>
        <sz val="12"/>
        <rFont val="Calibri"/>
        <family val="2"/>
      </rPr>
      <t>(automatic - not to fill in)</t>
    </r>
  </si>
  <si>
    <r>
      <t xml:space="preserve">Adjusted value of total qualifying IPS liabilities 
</t>
    </r>
    <r>
      <rPr>
        <u/>
        <sz val="12"/>
        <rFont val="Calibri"/>
        <family val="2"/>
      </rPr>
      <t>(automatic - not to fill in)</t>
    </r>
  </si>
  <si>
    <r>
      <t xml:space="preserve">Of which: liabilities arising from derivatives that are not intragroup
</t>
    </r>
    <r>
      <rPr>
        <u/>
        <sz val="12"/>
        <rFont val="Calibri"/>
        <family val="2"/>
      </rPr>
      <t>(automatic - not to fill in)</t>
    </r>
  </si>
  <si>
    <r>
      <t xml:space="preserve">Adjusted value of qualifying intragroup liabilities arising from derivatives
</t>
    </r>
    <r>
      <rPr>
        <u/>
        <sz val="12"/>
        <rFont val="Calibri"/>
        <family val="2"/>
      </rPr>
      <t>(automatic - not to fill in)</t>
    </r>
  </si>
  <si>
    <r>
      <t xml:space="preserve">Adjusted value of total qualifying intragroup liabilities 
</t>
    </r>
    <r>
      <rPr>
        <u/>
        <sz val="12"/>
        <rFont val="Calibri"/>
        <family val="2"/>
      </rPr>
      <t>(automatic - not to fill in)</t>
    </r>
  </si>
  <si>
    <r>
      <t xml:space="preserve">Total deductible amount of assets and liabilities arising from qualifying intragroup liabilities
</t>
    </r>
    <r>
      <rPr>
        <u/>
        <sz val="12"/>
        <rFont val="Calibri"/>
        <family val="2"/>
      </rPr>
      <t>(automatic - not to fill in)</t>
    </r>
  </si>
  <si>
    <r>
      <t>Total Risk Exposure,</t>
    </r>
    <r>
      <rPr>
        <b/>
        <sz val="12"/>
        <rFont val="Calibri"/>
        <family val="2"/>
      </rPr>
      <t xml:space="preserve"> at the reporting level selected above </t>
    </r>
  </si>
  <si>
    <r>
      <t xml:space="preserve">CET1 ratio, </t>
    </r>
    <r>
      <rPr>
        <b/>
        <sz val="12"/>
        <rFont val="Calibri"/>
        <family val="2"/>
      </rPr>
      <t xml:space="preserve">at the reporting level selected above </t>
    </r>
    <r>
      <rPr>
        <sz val="12"/>
        <rFont val="Calibri"/>
        <family val="2"/>
      </rPr>
      <t xml:space="preserve">
</t>
    </r>
    <r>
      <rPr>
        <u/>
        <sz val="12"/>
        <rFont val="Calibri"/>
        <family val="2"/>
      </rPr>
      <t>(automatic - not to fill in)</t>
    </r>
  </si>
  <si>
    <r>
      <t xml:space="preserve">CET1 capital, </t>
    </r>
    <r>
      <rPr>
        <b/>
        <sz val="12"/>
        <rFont val="Calibri"/>
        <family val="2"/>
      </rPr>
      <t xml:space="preserve">at the reporting level selected above </t>
    </r>
  </si>
  <si>
    <r>
      <t xml:space="preserve">Leverage ratio, </t>
    </r>
    <r>
      <rPr>
        <b/>
        <sz val="12"/>
        <rFont val="Calibri"/>
        <family val="2"/>
      </rPr>
      <t xml:space="preserve">at the reporting level selected above </t>
    </r>
  </si>
  <si>
    <r>
      <t xml:space="preserve">Total assets, </t>
    </r>
    <r>
      <rPr>
        <b/>
        <sz val="12"/>
        <rFont val="Calibri"/>
        <family val="2"/>
      </rPr>
      <t>at the reporting level selected above</t>
    </r>
  </si>
  <si>
    <r>
      <t xml:space="preserve">TRE/TA, </t>
    </r>
    <r>
      <rPr>
        <b/>
        <sz val="12"/>
        <rFont val="Calibri"/>
        <family val="2"/>
      </rPr>
      <t>at the reporting level selected above</t>
    </r>
    <r>
      <rPr>
        <sz val="12"/>
        <rFont val="Calibri"/>
        <family val="2"/>
      </rPr>
      <t xml:space="preserve">
</t>
    </r>
    <r>
      <rPr>
        <u/>
        <sz val="12"/>
        <rFont val="Calibri"/>
        <family val="2"/>
      </rPr>
      <t>(automatic - not to fill in)</t>
    </r>
  </si>
  <si>
    <r>
      <t xml:space="preserve">Risk exposure amount for market risk on traded debt instruments and equity, </t>
    </r>
    <r>
      <rPr>
        <b/>
        <sz val="12"/>
        <rFont val="Calibri"/>
        <family val="2"/>
      </rPr>
      <t>at the reporting level selected above</t>
    </r>
  </si>
  <si>
    <r>
      <t xml:space="preserve">a) Divided by Total Risk Exposure
</t>
    </r>
    <r>
      <rPr>
        <u/>
        <sz val="12"/>
        <rFont val="Calibri"/>
        <family val="2"/>
      </rPr>
      <t>(automatic - not to fill in)</t>
    </r>
  </si>
  <si>
    <r>
      <t xml:space="preserve">b) Divided by CET1 Capital
</t>
    </r>
    <r>
      <rPr>
        <u/>
        <sz val="12"/>
        <rFont val="Calibri"/>
        <family val="2"/>
      </rPr>
      <t>(automatic - not to fill in)</t>
    </r>
  </si>
  <si>
    <r>
      <t xml:space="preserve">c) Divided by Total Assets
</t>
    </r>
    <r>
      <rPr>
        <u/>
        <sz val="12"/>
        <rFont val="Calibri"/>
        <family val="2"/>
      </rPr>
      <t>(automatic - not to fill in)</t>
    </r>
  </si>
  <si>
    <r>
      <t xml:space="preserve">Total off-balance sheet nominal amount, </t>
    </r>
    <r>
      <rPr>
        <b/>
        <sz val="12"/>
        <rFont val="Calibri"/>
        <family val="2"/>
      </rPr>
      <t>at the reporting level selected above</t>
    </r>
  </si>
  <si>
    <r>
      <t>Total derivative exposure</t>
    </r>
    <r>
      <rPr>
        <b/>
        <sz val="12"/>
        <rFont val="Calibri"/>
        <family val="2"/>
      </rPr>
      <t>, at the reporting level selected above</t>
    </r>
  </si>
  <si>
    <r>
      <rPr>
        <b/>
        <sz val="12"/>
        <rFont val="Calibri"/>
        <family val="2"/>
      </rPr>
      <t xml:space="preserve">Of which: </t>
    </r>
    <r>
      <rPr>
        <sz val="12"/>
        <rFont val="Calibri"/>
        <family val="2"/>
      </rPr>
      <t xml:space="preserve">derivatives cleared through a central counterparty (CCP), </t>
    </r>
    <r>
      <rPr>
        <b/>
        <sz val="12"/>
        <rFont val="Calibri"/>
        <family val="2"/>
      </rPr>
      <t>at the reporting level selected above</t>
    </r>
  </si>
  <si>
    <t>Please apply the definition of the field 2A1</t>
  </si>
  <si>
    <t>This field is automatically generated</t>
  </si>
  <si>
    <t>040</t>
  </si>
  <si>
    <t>Denominator: see field '4A15'</t>
  </si>
  <si>
    <t>Denominator: see field '4A14'</t>
  </si>
  <si>
    <t>Denominator: see field '4A17'</t>
  </si>
  <si>
    <t>Sum of Tier 1 capital and Tier 2 capital at the reference date. Please refer to columns on the right (location in supervisory reporting)</t>
  </si>
  <si>
    <t>. At the reporting date and at the reporting level selected in 4A9
. Please refer to columns on the right (location in supervisory reporting)</t>
  </si>
  <si>
    <r>
      <t xml:space="preserve">Name of the IPS
</t>
    </r>
    <r>
      <rPr>
        <u/>
        <sz val="12"/>
        <rFont val="Calibri"/>
        <family val="2"/>
      </rPr>
      <t>(only if Yes above)</t>
    </r>
  </si>
  <si>
    <t xml:space="preserve">This field is automatically generated on the basis of the field '1C4' in the tab '1. General information'. </t>
  </si>
  <si>
    <t xml:space="preserve">This field is automatically generated on the basis of the field '1C3' in the tab '1. General information'. </t>
  </si>
  <si>
    <t>Full registration name of the IPS</t>
  </si>
  <si>
    <t>Does the institution meet the three conditions specified for this field (see definitions &amp; guidance) at the reference date?</t>
  </si>
  <si>
    <t>'Yes' means that the three conditions below are met at the reference date:
   a) The institution is part of a group that has been put under restructuring after receiving any State or equivalent funds such as from a resolution financing arrangement;
   b) The institution is part of a group that is still within the restructuring or winding down or liquidation period; 
   c) The institution is part of a group that is not in the last 2 years of implementation of the restructuring plan.</t>
  </si>
  <si>
    <t>A credit institution cannot be an investment firm at the same time and vice versa. An institution has to be one or the other</t>
  </si>
  <si>
    <t>1C2; 4A2</t>
  </si>
  <si>
    <t>1C2; 4A9</t>
  </si>
  <si>
    <t>1C3; 1C4</t>
  </si>
  <si>
    <t>An institution cannot be granted the permission referred to in Article 113(7) of the CRR ('1C4') without being an IPS member ('1C3')</t>
  </si>
  <si>
    <t>1C4; 3E11</t>
  </si>
  <si>
    <t>A credit institution cannot deduct qualifying IPS transactions ('3E11') if the competent authority did not grant the permission referred to in Article 113(7) of the CRR ('1C4')</t>
  </si>
  <si>
    <t>1C5; 3A8</t>
  </si>
  <si>
    <t>A credit institution that is not a CCP ('1C5') cannot deduct liabilities related to clearing activities ('3A8')</t>
  </si>
  <si>
    <t>1C6; 3B8</t>
  </si>
  <si>
    <t>A credit institution that is not a CSD ('1C6') cannot deduct qualifying liabilities related to the activities of a CSD ('3B8')</t>
  </si>
  <si>
    <t>1C7; 3C8</t>
  </si>
  <si>
    <t>1C9; 3D8</t>
  </si>
  <si>
    <t>Only an institution operating promotional loans ('1C9') can deduct qualifying liabilities that arise from promotional loans ('3D8')</t>
  </si>
  <si>
    <t>4A1; 4A2</t>
  </si>
  <si>
    <t>When the competent authority did not grant a waiver from the application of the Leverage ratio risk indicator to the institution at individual level ('4A1'), the reporting level of the Leverage ratio risk indicator should be individual ('4A2')</t>
  </si>
  <si>
    <t>4A8; 4A9</t>
  </si>
  <si>
    <t>When the competent authority did not grant a waiver from the application of the CET1 ratio risk indicator to the institution at individual level ('4A8') the reporting level of the CET1 ratio risk indicator should be individual ('4A9')</t>
  </si>
  <si>
    <t>4A9; 2A1; 4A17</t>
  </si>
  <si>
    <t>Section C</t>
  </si>
  <si>
    <t>Validation of the format of the fields filled in by the institution (yellow background fields)</t>
  </si>
  <si>
    <t xml:space="preserve">Consistency checks </t>
  </si>
  <si>
    <r>
      <t xml:space="preserve">Are there negative amounts? 
</t>
    </r>
    <r>
      <rPr>
        <sz val="11"/>
        <color theme="1"/>
        <rFont val="Calibri"/>
        <family val="2"/>
        <scheme val="minor"/>
      </rPr>
      <t>('NOK' means negative (to correct))</t>
    </r>
  </si>
  <si>
    <r>
      <t xml:space="preserve">Are there 0 (zero) amounts? 
</t>
    </r>
    <r>
      <rPr>
        <sz val="11"/>
        <color theme="1"/>
        <rFont val="Calibri"/>
        <family val="2"/>
        <scheme val="minor"/>
      </rPr>
      <t>('NOK' means inadequate 'zero' (to correct))</t>
    </r>
  </si>
  <si>
    <r>
      <t xml:space="preserve">Is the form complete?
</t>
    </r>
    <r>
      <rPr>
        <sz val="11"/>
        <color theme="1"/>
        <rFont val="Calibri"/>
        <family val="2"/>
        <scheme val="minor"/>
      </rPr>
      <t>('NOK' means to fill in)</t>
    </r>
  </si>
  <si>
    <t>Consistenct checks</t>
  </si>
  <si>
    <t>E.  Reference date for the reporting form</t>
  </si>
  <si>
    <t>Is the institution a credit institution, as defined for this field?</t>
  </si>
  <si>
    <t>Is the institution a central body, as defined for this field?</t>
  </si>
  <si>
    <r>
      <t xml:space="preserve">Name of the EU parent
</t>
    </r>
    <r>
      <rPr>
        <u/>
        <sz val="12"/>
        <rFont val="Calibri"/>
        <family val="2"/>
      </rPr>
      <t>(to fill in even if 'No' above)</t>
    </r>
  </si>
  <si>
    <r>
      <t xml:space="preserve">RIAD MFI code of the EU parent
</t>
    </r>
    <r>
      <rPr>
        <u/>
        <sz val="12"/>
        <rFont val="Calibri"/>
        <family val="2"/>
      </rPr>
      <t>(to fill in even if 'No' above)</t>
    </r>
  </si>
  <si>
    <r>
      <rPr>
        <b/>
        <sz val="12"/>
        <rFont val="Calibri"/>
        <family val="2"/>
      </rPr>
      <t>Of which:</t>
    </r>
    <r>
      <rPr>
        <sz val="12"/>
        <rFont val="Calibri"/>
        <family val="2"/>
      </rPr>
      <t xml:space="preserve"> qualifying liabilities arising from derivatives related to CSD activities</t>
    </r>
  </si>
  <si>
    <r>
      <t xml:space="preserve">Of which: liabilities arising from derivatives not related to CSD activities
</t>
    </r>
    <r>
      <rPr>
        <u/>
        <sz val="12"/>
        <rFont val="Calibri"/>
        <family val="2"/>
      </rPr>
      <t>(automatic - not to fill in)</t>
    </r>
  </si>
  <si>
    <r>
      <t xml:space="preserve">Adjusted value of qualifying liabilities related to CSD activities arising from derivatives
</t>
    </r>
    <r>
      <rPr>
        <u/>
        <sz val="12"/>
        <rFont val="Calibri"/>
        <family val="2"/>
      </rPr>
      <t>(automatic - not to fill in)</t>
    </r>
  </si>
  <si>
    <r>
      <t xml:space="preserve">Total deductible amount of qualifying liabilities related to CSD activities
</t>
    </r>
    <r>
      <rPr>
        <u/>
        <sz val="12"/>
        <rFont val="Calibri"/>
        <family val="2"/>
      </rPr>
      <t>(automatic - not to fill in)</t>
    </r>
  </si>
  <si>
    <t>Total accounting value of qualifying liabilities related to CSD activities</t>
  </si>
  <si>
    <r>
      <t xml:space="preserve">Of which: non qualifying IPS liabilities arising from derivatives 
</t>
    </r>
    <r>
      <rPr>
        <u/>
        <sz val="12"/>
        <rFont val="Calibri"/>
        <family val="2"/>
      </rPr>
      <t>(automatic - not to fill in)</t>
    </r>
  </si>
  <si>
    <r>
      <t xml:space="preserve">Total deductible amount of assets and liabilities arising from qualifying IPS liabilities
</t>
    </r>
    <r>
      <rPr>
        <u/>
        <sz val="12"/>
        <rFont val="Calibri"/>
        <family val="2"/>
      </rPr>
      <t>(automatic - not to fill in)</t>
    </r>
  </si>
  <si>
    <t>This tab collects the information in order to adjust the basic annual contribution (tab 2) in proportion to the risk profile of the institution.</t>
  </si>
  <si>
    <r>
      <t xml:space="preserve">Is the institution member of an ‘Institutional Protection Scheme’ (IPS)?
</t>
    </r>
    <r>
      <rPr>
        <u/>
        <sz val="12"/>
        <rFont val="Calibri"/>
        <family val="2"/>
      </rPr>
      <t>(automatic - not to fill in)</t>
    </r>
  </si>
  <si>
    <r>
      <t xml:space="preserve">Has the competent authority granted the permission referred to in Article 113(7) of the CRR?
</t>
    </r>
    <r>
      <rPr>
        <u/>
        <sz val="12"/>
        <rFont val="Calibri"/>
        <family val="2"/>
      </rPr>
      <t>(automatic - not to fill in)</t>
    </r>
  </si>
  <si>
    <t>The 'Total off-balance sheet nominal amount' is determined as the sum of the amounts reported in rows 100, 140, 150 and 160, and in the column 070 of the template C 40.00</t>
  </si>
  <si>
    <t>The 'Total derivative exposure' is determined as the sum of the amounts reported in rows 030, 040 &amp; 050 of the C 45.00 template. In case the competent authority does not permit institutions to calculate the end-of-quarter leverage ratio (Article 499(3) of Regulation (EU) No 680/2014), the total derivative exposure is the sum of the arithmetic mean of the monthly amount over the quarter reported in the rows 030, 040 &amp; 050 and columns 010, 020 and 030 of that template.</t>
  </si>
  <si>
    <t>See the definition of CCP in the field '1C5'</t>
  </si>
  <si>
    <t>B.  Contact person for this reporting form</t>
  </si>
  <si>
    <r>
      <t xml:space="preserve">Format 
</t>
    </r>
    <r>
      <rPr>
        <sz val="12"/>
        <rFont val="Calibri"/>
        <family val="2"/>
      </rPr>
      <t>(maximum characters)</t>
    </r>
  </si>
  <si>
    <t>D.  Newly supervised institutions and mergers</t>
  </si>
  <si>
    <r>
      <t xml:space="preserve">Format
</t>
    </r>
    <r>
      <rPr>
        <sz val="12"/>
        <rFont val="Calibri"/>
        <family val="2"/>
      </rPr>
      <t>(maximum characters)</t>
    </r>
  </si>
  <si>
    <t>Article 5(2) of the Delegated Regulation 2015/63 requires qualifying intragroup liabilities to be evenly deducted on a transaction by transaction basis from the amount of total liabilities of each qualifying group counterpart. Consequently, assets and liabilities held by the institution that arise from qualifying intragroup liabilities must be evenly deducted.</t>
  </si>
  <si>
    <t>The adjusted value of qualifying liabilities related to clearing activities arising from derivatives calculated above must be added to the accounting value of qualifying liabilities related to clearing activities not arising from derivatives.</t>
  </si>
  <si>
    <t>The adjusted value of qualifying liabilities related to the activities of a CSD arising from derivatives calculated above must be added to the accounting value of qualifying liabilities related to the activities of a CSD not arising from derivatives.</t>
  </si>
  <si>
    <t>The adjusted value of qualifying liabilities that arise by virtue of holding client assets or client money arising from derivatives calculated above must be added to the accounting value of  qualifying liabilities that arise by virtue of holding client assets or client money not arising from derivatives.</t>
  </si>
  <si>
    <t>The adjusted value of qualifying liabilities that arise from promotional loans arising from derivatives calculated above must be added to the accounting amount of qualifying liabilities that arise from promotional loans not arising from derivatives.</t>
  </si>
  <si>
    <t>The adjusted value of qualifying IPS liabilities arising from derivatives calculated above must be added to the accounting value of qualifying IPS liabilities not arising from derivatives.</t>
  </si>
  <si>
    <t>Article 5(2) of the Delegated Regulation 2015/63 requires qualifying IPS liabilities to be evenly deducted on a transaction by transaction basis from the amount of total liabilities of each IPS member. Consequently, assets held by the institution that arise from qualifying IPS liabilities must be evenly deducted.</t>
  </si>
  <si>
    <t>Article 5(2) of the Delegated Regulation 2015/63 requires qualifying IPS liabilities to be evenly deducted on a transaction by transaction basis from the amount of total liabilities of each IPS member. Consequently, assets and liabilities held by the institution that arise from qualifying IPS liabilities must be evenly deducted.</t>
  </si>
  <si>
    <t>The adjusted value of qualifying intragroup liabilities arising from derivatives calculated above must be added to the accounting value of qualifying intragroup liabilities not arising from derivatives.</t>
  </si>
  <si>
    <t>Article 5(2) of the Delegated Regulation 2015/63 requires qualifying intragroup liabilities to be evenly deducted on a transaction by transaction basis from the amount of total liabilities of each qualifying group counterpart. Consequently, assets held by the institution that arise from qualifying intragroup liabilities must be evenly deducted.</t>
  </si>
  <si>
    <t>. At the reporting date and at the reporting level selected in 4A9
. If the reporting level in 4A9 is 'Individual', the value for 4A17 must equal the value for 2A1 (total liabilities equals total assets equals total balance sheet)</t>
  </si>
  <si>
    <t>. Article 92(3)(b)(i) of the CRR: 'the own funds requirements, determined in accordance with Title IV of this Part or Part Four, as applicable, for the trading-book business of an institution, for the following: (i) position risk'
. Article 92(4)(b) of the CRR: 'institutions must multiply the own funds requirements set out in points (b) to (e) of that paragraph by 12,5.'</t>
  </si>
  <si>
    <t>Total Liabilities ('2A1') - Own Funds ('2A2') - Covered Deposits ('2A3') must be greater than 0</t>
  </si>
  <si>
    <t>If field '4A9' is Individual, then total assets in field '4A17' must be equal to total liabilities in field '2A1'</t>
  </si>
  <si>
    <t>Total derivatives exposure ('4D9') must be equal to or greater than Derivatives cleared through a CCP ('4D10')</t>
  </si>
  <si>
    <t>Full registration name of the EU parent</t>
  </si>
  <si>
    <t>See 1A6, applied to the EU parent</t>
  </si>
  <si>
    <t>Section B. Simplified calculation methods</t>
  </si>
  <si>
    <t>Legal references for this section: Articles 3, 10 &amp; 11 of Delegated Regulation 2015/63</t>
  </si>
  <si>
    <r>
      <t xml:space="preserve">Does the institution opt for the calculation of an alternative individual annual contribution amount </t>
    </r>
    <r>
      <rPr>
        <b/>
        <sz val="12"/>
        <rFont val="Calibri"/>
        <family val="2"/>
      </rPr>
      <t>and provide the necessary information?</t>
    </r>
    <r>
      <rPr>
        <u/>
        <sz val="12"/>
        <rFont val="Calibri"/>
        <family val="2"/>
      </rPr>
      <t xml:space="preserve">
(only applied if the value to the field 2B2 above is 'Yes')</t>
    </r>
  </si>
  <si>
    <t>2C5</t>
  </si>
  <si>
    <t>2C6</t>
  </si>
  <si>
    <t>Considering that in most cases small institutions do not pose systemic risk and are less likely to be placed under resolution, which consequently decreases the likelihood that they benefit from the resolution financing arrangements, compared to large institutions, the annual contributions of small institutions should consist of a lump-sum based only on their basic annual contribution, proportioned to their size. However, the small institution does not qualify anymore for this simplified approach if it has a particularly high risk profile. In the latter case, the whole reporting form must be filled in by the small institution (tabs 1 to 4).</t>
  </si>
  <si>
    <t>Mortgage credit institutions financed by covered bonds as defined in Article 45(3) of the BRRD will not be recapitalized through the use of the resolution financing arrangements in accordance with Articles 44 and 101 of the BRRD. Consequently, in case their size does not allow them to qualify for the simplified lump-sum approach applied to small institutions (see section B.ii above), 50% will be applied on their basic annual contribution. However, if their risk profile is similar or above the one of an institution that has used the resolution financing arrangement for any of the purposes referred to in Article 101 of the BRRD, then the individual annual contribution will not be calculated by applying the simplified lump-sum approach nor the 50% on the basic annual contribution, and the whole reporting form must be filled in by the institution (tabs 1 to 4).</t>
  </si>
  <si>
    <t>Accounting of derivatives is not harmonized in the Union with respect to individual accounts and therefore this could have an implication in the amount of liabilities to be considered for the calculation of the contributions of each institution. As a consequence, Article 5(3) of Delegated Regulation 2015/63 requires to 're-evaluate' the liabilities arising from derivatives by applying the leverage ratio methodology, already applied by institutions on the assets arising from their derivatives for the reporting of the Leverage Ratio (Part Seven of the CRR). In this section, the on-balance sheet accounting value of liabilities arising from derivatives (included in the total liabilities reported in the section A) is carved out and replaced by a value calculated in accordance with the leverage ratio methodology to which a floor is applied.</t>
  </si>
  <si>
    <t>Legal references for this section: Article 3, 5(3-4) of Delegated Regulation 2015/63</t>
  </si>
  <si>
    <t xml:space="preserve">Liabilities arising from all derivative contracts (excluding credit derivatives) valued in accordance with the leverage ratio methodology </t>
  </si>
  <si>
    <t>Accounting value of liabilities arising from all derivative contracts (excluding credit derivatives) booked on-balance sheet, when applicable</t>
  </si>
  <si>
    <t xml:space="preserve">Accounting value of liabilities arising from all derivative contracts (excluding credit derivatives) held off-balance sheet, when applicable
</t>
  </si>
  <si>
    <r>
      <t xml:space="preserve">Total accounting value of liabilities arising from all derivative contracts (excluding credit derivatives)
</t>
    </r>
    <r>
      <rPr>
        <u/>
        <sz val="12"/>
        <rFont val="Calibri"/>
        <family val="2"/>
      </rPr>
      <t>(automatic - not to be filled in)</t>
    </r>
  </si>
  <si>
    <r>
      <t xml:space="preserve">Liabilities arising from all derivative contracts (excluding credit derivatives) valued in accordance with the leverage ratio methodology after floor
</t>
    </r>
    <r>
      <rPr>
        <u/>
        <sz val="12"/>
        <rFont val="Calibri"/>
        <family val="2"/>
      </rPr>
      <t>(automatic - not to be filled in)</t>
    </r>
  </si>
  <si>
    <r>
      <t xml:space="preserve">Total liabilities after adjustment of liabilities arising from all derivative contracts (excluding credit derivatives) 
</t>
    </r>
    <r>
      <rPr>
        <u/>
        <sz val="12"/>
        <rFont val="Calibri"/>
        <family val="2"/>
      </rPr>
      <t>(automatic - not to be filled in)</t>
    </r>
  </si>
  <si>
    <t>B. Simplified calculation methods</t>
  </si>
  <si>
    <t>Section C. Adjustment of liabilities arising from derivative contracts (excluding credit derivatives)</t>
  </si>
  <si>
    <t>C. Adjustment of liabilities arising from derivative contracts (excluding credit derivatives)</t>
  </si>
  <si>
    <t>2C2; 3A6</t>
  </si>
  <si>
    <t>2C2; 2A1</t>
  </si>
  <si>
    <t>2C2; 3B6</t>
  </si>
  <si>
    <t>2C2; 3C6</t>
  </si>
  <si>
    <t>2C2; 3D6</t>
  </si>
  <si>
    <t>2C2; 3E6</t>
  </si>
  <si>
    <t>Section A. Basic annual contribution before adjustment of liabilities arising from derivative contracts (excluding credit derivatives)</t>
  </si>
  <si>
    <t>A. Basic annual contribution before adjustment of liabilities arising from derivative contracts (excluding credit derivatives)</t>
  </si>
  <si>
    <t>This tab allows to fill in qualifying items for deduction from the adjusted total liabilities (2C6 field) in accordance with the Article 5 of the Delegated Regulation 2015/63.</t>
  </si>
  <si>
    <t>Since derivatives in total liabilities are adjusted in the Section C of the tab 2, derivatives in items qualifying for deduction must be adjusted too.</t>
  </si>
  <si>
    <r>
      <t xml:space="preserve">Liabilities arising from all derivative contracts (excluding credit derivatives) valued in accordance with the leverage ratio methodology 
</t>
    </r>
    <r>
      <rPr>
        <u/>
        <sz val="12"/>
        <rFont val="Calibri"/>
        <family val="2"/>
      </rPr>
      <t>(automatic - not to fill in)</t>
    </r>
  </si>
  <si>
    <t>. This field only applies to liabilities arising from derivative contracts held off-balance sheet at the reference date under the accounting standards applied by the institution for the purpose of its annual financial statements (that allowed to define the reference date for the reporting form (see general instruction n°3 in the Read me tab)). 
. The fair value of derivatives held off-balance-sheet must be calculated by applying the IFRS 13 standard as applicable, or an equivalent under national accounting standards. Positive fair values amounts must be disregarded. Negative fair values, which represent liabilities arising from derivatives held off-balance sheet, must be summed then converted into one absolute amount. This absolute amount must be reported in this field.</t>
  </si>
  <si>
    <t xml:space="preserve">. This field is automatically generated by summing the two fields above.
. It allows to determine an accounting value for all liabilities arising from all derivatives as defined in the field 2C1 (even if they are held off-balance sheet under national accounting standards).
. This amount will serve as a basis to calculate the 75% floor applied on the 'Liabilities arising from all derivative contracts (excluding credit derivatives) valued in accordance with the leverage ratio methodology' (2C1).  </t>
  </si>
  <si>
    <t>. This field is automatically generated by applying a floor on 'Liabilities arising from all derivative contracts (excluding credit derivatives) valued in accordance with the leverage ratio methodology' (2C1) so that they are not less than 75% of the 'Total accounting value of liabilities arising from all derivative contracts (excluding credit derivatives)' (2C4).</t>
  </si>
  <si>
    <t>. This field is automatically generated by replacing the 'Accounting value of liabilities arising from all derivative contracts (excluding credit derivatives) booked on-balance sheet, when applicable' (2C2) included in the 'total liabilities' (2A1) by the 'Liabilities arising from all derivative contracts (excluding credit derivatives) valued in accordance with the leverage ratio methodology after floor' (2C5). 
. In case the value to the field is 'Missing fields - To correct', the institution must fill in these three fields.</t>
  </si>
  <si>
    <t xml:space="preserve">. The simplified lump-sum methodology is defined in the Articles 10(1-6) of Delegated Regulation 2015/63 and the Article 8(5) of Implementing Regulation 2015/81. 
. It allows to determine if an institution qualifies for the simplified lump-sum methodology on the basis of the fields 'total liabilities' (equals total assets), 'own funds' and 'covered deposits' reported above. </t>
  </si>
  <si>
    <t>. ‘derivatives’: see field '2C1' above</t>
  </si>
  <si>
    <t>See field 2C1 above</t>
  </si>
  <si>
    <t xml:space="preserve">The starting point for the adjustment of qualifying liabilities related to clearing activities arising from derivatives held by the institution are 'Liabilities arising from all derivative contracts (excluding credit derivatives) valued in accordance with the leverage ratio methodology' (2C1).  </t>
  </si>
  <si>
    <t xml:space="preserve">The starting point for the adjustment of qualifying liabilities related to CSD activities arising from derivatives held by the institution are 'Liabilities arising from all derivative contracts (excluding credit derivatives) valued in accordance with the leverage ratio methodology' (2C1).  </t>
  </si>
  <si>
    <t xml:space="preserve">The starting point for the adjustment of qualifying liabilities that arise by virtue of holding client assets or client money arising from derivatives held by the institution are 'Liabilities arising from all derivative contracts (excluding credit derivatives) valued in accordance with the leverage ratio methodology' (2C1).  </t>
  </si>
  <si>
    <t xml:space="preserve">The starting point for the adjustment of qualifying liabilities that arise from promotional loans arising from derivatives held by the institution are 'Liabilities arising from all derivative contracts (excluding credit derivatives) valued in accordance with the leverage ratio methodology' (2C1).  </t>
  </si>
  <si>
    <t xml:space="preserve">The starting point for the adjustment of qualifying IPS liabilities are 'Liabilities arising from all derivative contracts (excluding credit derivatives) valued in accordance with the leverage ratio methodology' (2C1).  </t>
  </si>
  <si>
    <t xml:space="preserve">The starting point for the adjustment of qualifying intragroup liabilities are 'Liabilities arising from all derivative contracts (excluding credit derivatives) valued in accordance with the leverage ratio methodology' (2C1).  </t>
  </si>
  <si>
    <t xml:space="preserve">. 'qualifying liabilities related to clearing activities' means liabilities related to clearing activities as defined in Article 2(3) of that Regulation [Regulation (EU) No 648/2012], including those arising from any measures the central counterparty takes to meet margin requirements, to set up a default fund and to maintain sufficient pre-funded financial resources to cover potential losses as part of the default waterfall in accordance with that Regulation [Regulation (EU) No 648/2012], as well as to invest its financial resources in accordance with Article 47 of that Regulation [Regulation (EU) No 648/2012].
. ‘derivatives’ &amp; 'leverage ratio methodology': see 2C1 field </t>
  </si>
  <si>
    <t xml:space="preserve">This field is automatically generated by deducting 'qualifying liabilities arising from derivatives related to clearing activities' (3A1) from the 'Liabilities arising from all derivative contracts (excluding credit derivatives) valued in accordance with the leverage ratio methodology' (2C1).  </t>
  </si>
  <si>
    <t>. This field is automatically generated by dividing the 'Liabilities arising from all derivative contracts (excluding credit derivatives) valued in accordance with the leverage ratio methodology after floor' (2C5) by 'Liabilities arising from all derivative contracts (excluding credit derivatives) valued in accordance with the leverage ratio methodology' (2C1). 
. In case the value to the field is 'Missing fields - To correct', the institution must fill in these two fields.</t>
  </si>
  <si>
    <t>This field is automatically generated by multiplying the 'qualifying liabilities arising from derivatives related to clearing activities' (3A1) by the 'Derivative floor factor' (3A3). It allows to apply the floor taken into account on the total liabilities arising from derivatives (in the Section C of the tab '2. Basic annual contribution') on the qualifying liabilities arising from derivatives related to clearing activities, so that the deducted derivative amount is consistent with the total derivative amount in total liabilities.</t>
  </si>
  <si>
    <t>. This field is the sum of qualifying liabilities related to clearing activities not arising from derivatives (3A7) and the 'Adjusted value of qualifying liabilities related to clearing activities arising from derivatives' (3A4). It allows to take into account the adjustments made on the qualifying liabilities arising from derivatives in the total qualifying liabilities related to clearing activities. 
. The generated amount corresponds to the qualifying liabilities related to clearing activities that can be deducted from the adjusted total liabilities (2C6) for the calculation of the individual contribution.</t>
  </si>
  <si>
    <t xml:space="preserve">This field is automatically generated by deducting 'qualifying liabilities arising from derivatives related to the activities of a CSD' (3B1) from 'Liabilities arising from all derivative contracts (excluding credit derivatives) valued in accordance with the leverage ratio methodology' (2C1).  </t>
  </si>
  <si>
    <t>This field is automatically generated by multiplying the 'qualifying liabilities arising from derivatives related to the activities of a CSD' (3B1) by the 'Derivative floor factor' (3B3). It allows to apply the floor taken into account on the total liabilities arising from derivatives (in the Section C of the tab '2. Basic annual contribution') on the qualifying liabilities arising from derivatives related to the activities of a CSD, so that the deducted derivative amount is consistent with the total derivative amount in total liabilities.</t>
  </si>
  <si>
    <t>. This field is the sum of qualifying liabilities related to the activities of a CSD not arising from derivatives (3B7) and the 'Adjusted value of qualifying liabilities related to the activities of a CSD arising from derivatives' (3B4). It allows to take into account the adjustments made on the qualifying liabilities arising from derivatives in the total qualifying liabilities related to the activities of a CSD. 
. The generated amount corresponds to the qualifying liabilities related to the activities of a CSD that can be deducted from the adjusted total liabilities (2C6) for the calculation of the individual contribution.</t>
  </si>
  <si>
    <t>. 'qualifying liabilities related to the activities of a CSD' means liabilities related to the activities of a central securities depository, including liabilities to participants or service providers of the central securities depository with a maturity of less than seven days arising from activities for which it has obtained an authorisation to provide banking-type ancillary services in accordance with Title IV of Regulation (EU) No 909/2014, but excluding other liabilities arising from such banking-type activities.
. ‘derivatives’ &amp; 'leverage ratio methodology': see 2C1 field</t>
  </si>
  <si>
    <t>. 'qualifying liabilities that arise by virtue of holding client assets or client money' means the liabilities that arise by virtue of holding client assets or client money including client assets or client money held on behalf of UCITS as defined in Article 1(2) of Directive 2009/65/EC of the European Parliament and of the Council or of AIFs as defined in point (a) of Article 4(1) of Directive 2011/61/EU of the European Parliament and of the Council, provided that such a client is protected under the applicable insolvency law.
. ‘derivatives’ &amp; 'leverage ratio methodology': see 2C1 field</t>
  </si>
  <si>
    <t>. 'Qualifying liabilities that arise from promotional loans' means the liabilities of the intermediary institution towards the originating or another promotional bank or another intermediary institution and the liabilities of the original promotional bank towards its funding parties in so far as the amount of these liabilities is matched by the promotional loans of that institution.
. 'The liabilities of an intermediary institution (as defined in the field '1C9'), which receives funding from the promotional bank for promotional loans and pass these promotional loans through to a commercial bank which finally grants the promotional loan to the ultimate customers, can qualify for deduction provided that the amount of these liabilities is matched by the amount of promotional loans on the asset side of that intermediary institution. Likewise, the liabilities of a promotional bank (as defined in the field '1C10'), that arise from promotional loans can qualify for deduction provided that the amount of these liabilities is matched by the amount of promotional loans on the asset side of that promotional bank.'
. ‘derivatives’ &amp; 'leverage ratio methodology': see 2C1 field</t>
  </si>
  <si>
    <t>. 'qualifying IPS liabilities' means liabilities created by a 'qualifying IPS member' through an agreement entered into with another institution which is member of the same IPS.
. 'qualifying IPS member' means a member of an arrangement that meets the requirements laid down in Article 113(7) of the CRR, which has been allowed by the competent authority to apply Article 113(7) of the CRR.
. ‘derivatives’ &amp; 'leverage ratio methodology': see 2C1 field</t>
  </si>
  <si>
    <t>. 'Qualifying intragroup liabilities' means intragroup liabilities arising from transactions entered into by an institution with an institution which is part of the same group, provided that all the following conditions are met: (i) each institution is established in the Union; (ii) each institution is included in the same consolidated supervision in accordance with Articles 6 to 17 of Regulation (EU) No 575/2013 on a full basis and is subject to an appropriate centralised risk evaluation, measurement and control procedures; and (iii) there is no current or foreseen material practical or legal impediment to the prompt repayment of the liability when due
. ‘derivatives’ &amp; 'leverage ratio methodology': see 2C1 field</t>
  </si>
  <si>
    <t xml:space="preserve">This field is automatically generated by deducting 'qualifying liabilities that arise by virtue of holding client assets or client money' (3C1) from 'Liabilities arising from all derivative contracts (excluding credit derivatives) valued in accordance with the leverage ratio methodology' (2C1).  </t>
  </si>
  <si>
    <t>This field is automatically generated by multiplying the 'qualifying liabilities that arise by virtue of holding client assets or client money' (3C1) by the 'Derivative floor factor' (3C3). It allows to apply the floor taken into account on the total liabilities arising from derivatives (in the Section C of the tab '2. Basic annual contribution') on the qualifying liabilities that arise by virtue of holding client assets or client money, so that the deducted derivative amount is consistent with the total derivative amount in total liabilities.</t>
  </si>
  <si>
    <t>. This field is the sum of qualifying liabilities that arise by virtue of holding client assets or client money not arising from derivatives (3C7) and the 'Adjusted value of qualifying liabilities that arise by virtue of holding client assets or client money' (3C4). It allows to take into account the adjustments made on the qualifying liabilities arising from derivatives in the total qualifying liabilities that arise by virtue of holding client assets or client money. 
. The generated amount corresponds to the qualifying liabilities that arise by virtue of holding client assets or client money that can be deducted from the adjusted total liabilities (2C6) for the calculation of the individual contribution.</t>
  </si>
  <si>
    <t xml:space="preserve">This field is automatically generated by deducting 'qualifying liabilities that arise from promotional loans' (3D1) from 'Liabilities arising from all derivative contracts (excluding credit derivatives) valued in accordance with the leverage ratio methodology' (2C1).  </t>
  </si>
  <si>
    <t>This field is automatically generated by multiplying the 'qualifying liabilities that arise from promotional loans' (3D1) by the 'Derivative floor factor' (3D3). It allows to apply the floor taken into account on the total liabilities arising from derivatives (in the Section C of the tab '2. Basic annual contribution') on the qualifying liabilities that arise from promotional loans, so that the deducted derivative amount is consistent with the total derivative amount in total liabilities.</t>
  </si>
  <si>
    <t>. This field is the sum of qualifying liabilities that arise from promotional loans not arising from derivatives (3D7) and the 'Adjusted value of qualifying liabilities that arise from promotional loans arising from derivatives' (3D4). It allows to take into account the adjustments made on the qualifying liabilities arising from derivatives in the total qualifying liabilities that arise from promotional loans. 
. The generated amount corresponds to the qualifying liabilities that arise from promotional loans that can be deducted from the adjusted total liabilities (2C6) for the calculation of the individual contribution.</t>
  </si>
  <si>
    <t xml:space="preserve">This field is automatically generated by deducting 'qualifying IPS liabilities that arise from a qualifying IPS member' (3E1) from 'Liabilities arising from all derivative contracts (excluding credit derivatives) valued in accordance with the leverage ratio methodology' (2C1).  </t>
  </si>
  <si>
    <t>This field is automatically generated by multiplying the 'qualifying IPS liabilities arising from derivatives that arise from a qualifying IPS member' (3E1) by the 'Derivative floor factor' (3E3). It allows to apply the floor taken into account on the total liabilities arising from derivatives (in the Section C of the tab '2. Basic annual contribution') on the qualifying IPS liabilities, so that the deducted derivative amount is consistent with the total derivative amount in total liabilities.</t>
  </si>
  <si>
    <t>. This field is the sum of qualifying IPS liabilities not arising from derivatives (3E7) and the 'Adjusted value of qualifying IPS liabilities arising from derivatives' (3E4). It allows to take into account the adjustments made on the qualifying liabilities arising from derivatives in the total qualifying IPS liabilities.</t>
  </si>
  <si>
    <t>. This field is automatically generated by summing the 'Adjusted value of qualifying IPS liabilities arising from derivatives that arise from a qualifying IPS member' (3E4) and the 'Adjusted value of total qualifying IPS assets' (3E10), then dividing this sum by 2.
. It allows qualifying IPS liabilities to be evenly deducted from the amount of total liabilities of the IPS members. 
. The generated amount corresponds to the qualifying assets and liabilities arising from qualifying IPS liabilities that can be deducted from the adjusted total liabilities (2C6) for the calculation of the individual contribution.</t>
  </si>
  <si>
    <t xml:space="preserve">This field is automatically generated by deducting 'qualifying intragroup liabilities arising from derivatives' (3F1) from 'Liabilities arising from all derivative contracts (excluding credit derivatives) valued in accordance with the leverage ratio methodology' (2C1).  </t>
  </si>
  <si>
    <t>This field is automatically generated by multiplying the 'qualifying intragroup liabilities arising from derivatives' (3F1) by the 'Derivative floor factor' (3F3). It allows to apply the floor taken into account on the total liabilities arising from derivatives (in the Section C of the tab '2. Basic annual contribution') on the qualifying intragroup liabilities, so that the deducted derivative amount is consistent with the total derivative amount in total liabilities.</t>
  </si>
  <si>
    <t>This field is the sum of qualifying intragroup liabilities not arising from derivatives (3F7) and the 'Adjusted value of qualifying  intragroup liabilities arising from derivatives' (3F4). It allows to take into account the adjustments made on the qualifying liabilities arising from derivatives in the total qualifying  intragroup liabilities.</t>
  </si>
  <si>
    <r>
      <t xml:space="preserve">An institution can only deduct a qualifying intragroup asset amount </t>
    </r>
    <r>
      <rPr>
        <b/>
        <u/>
        <sz val="10"/>
        <color indexed="8"/>
        <rFont val="Calibri"/>
        <family val="2"/>
      </rPr>
      <t>as it is valued by the intragroup counterpart (as a liability)</t>
    </r>
    <r>
      <rPr>
        <u/>
        <sz val="10"/>
        <color indexed="8"/>
        <rFont val="Calibri"/>
        <family val="2"/>
      </rPr>
      <t xml:space="preserve"> taking into account the derivative adjustment and the 'derivative floor factor' of the same intragroup counterpart (steps in the sub-sections F.i and F.ii that lead to the qualifying intragroup liability amount)</t>
    </r>
  </si>
  <si>
    <t>. This field is automatically generated by summing the 'Adjusted value of qualifying intragroup liabilities arising from derivatives' (3F4) and the 'Adjusted value of total qualifying intragroup assets' (3F10), then dividing this sum by 2.
. It allows qualifying intragroup liabilities to be evenly deducted from the amount of total liabilities of the group counterparts. 
. The generated amount corresponds to the qualifying intragroup assets and liabilities that can be deducted from the adjusted total liabilities (2C6) for the calculation of the individual contribution.</t>
  </si>
  <si>
    <t>Only an investment firm ('1C7') can deduct qualifying liabilities that arise by virtue of holding client assets or client money ('3C8')</t>
  </si>
  <si>
    <t>Accounting value of liabilities arising from all derivative contracts (excluding credit derivatives) held on-balance sheet ('2C2') must be less than Total Liabilities ('2A1')</t>
  </si>
  <si>
    <t>. This field is automatically generated on the basis of the field '1C8' in the tab '1. General information'. 
. If the value is 'Yes' then the institution qualifies for the simplified lump-sum approach that is specific to these institutions. No more information is needed from this institution.</t>
  </si>
  <si>
    <t>. This field only applies to liabilities arising from derivative contracts booked on-balance sheet at the reference date under the accounting standards applied by the institution for the purpose of its annual financial statements (that allowed to define the reference date for the reporting form (see general instruction n°3 in the Read me tab)). 
. The on-balance sheet value of liabilities arising from derivative contracts (as defined on the left) at the reference date and as reported in the annual financial statements mentioned above must be reported in this field. This allows consistency with the field 'Total Liabilities' (2A1) reported above.</t>
  </si>
  <si>
    <t>Only applies to an institution operating promotional loans - See 1C9 field</t>
  </si>
  <si>
    <r>
      <t>Ex-ante</t>
    </r>
    <r>
      <rPr>
        <b/>
        <i/>
        <sz val="18"/>
        <color indexed="9"/>
        <rFont val="Calibri"/>
        <family val="2"/>
      </rPr>
      <t xml:space="preserve"> </t>
    </r>
    <r>
      <rPr>
        <b/>
        <sz val="18"/>
        <color indexed="9"/>
        <rFont val="Calibri"/>
        <family val="2"/>
      </rPr>
      <t xml:space="preserve">contributions to the Single Resolution Fund - reporting form for the 2017 contribution period
</t>
    </r>
    <r>
      <rPr>
        <sz val="18"/>
        <color indexed="9"/>
        <rFont val="Calibri"/>
        <family val="2"/>
      </rPr>
      <t>1. General information</t>
    </r>
  </si>
  <si>
    <r>
      <rPr>
        <b/>
        <sz val="18"/>
        <color indexed="9"/>
        <rFont val="Calibri"/>
        <family val="2"/>
      </rPr>
      <t>Ex-ante</t>
    </r>
    <r>
      <rPr>
        <b/>
        <i/>
        <sz val="18"/>
        <color indexed="9"/>
        <rFont val="Calibri"/>
        <family val="2"/>
      </rPr>
      <t xml:space="preserve"> </t>
    </r>
    <r>
      <rPr>
        <b/>
        <sz val="18"/>
        <color indexed="9"/>
        <rFont val="Calibri"/>
        <family val="2"/>
      </rPr>
      <t>contributions to the Single Resolution Fund - reporting form for the 2017 contribution period</t>
    </r>
    <r>
      <rPr>
        <b/>
        <i/>
        <sz val="18"/>
        <color indexed="9"/>
        <rFont val="Calibri"/>
        <family val="2"/>
      </rPr>
      <t xml:space="preserve">
</t>
    </r>
    <r>
      <rPr>
        <sz val="18"/>
        <color indexed="9"/>
        <rFont val="Calibri"/>
        <family val="2"/>
      </rPr>
      <t>2. Basic annual contribution</t>
    </r>
  </si>
  <si>
    <r>
      <rPr>
        <b/>
        <sz val="18"/>
        <color indexed="9"/>
        <rFont val="Calibri"/>
        <family val="2"/>
      </rPr>
      <t>Ex-ante</t>
    </r>
    <r>
      <rPr>
        <b/>
        <i/>
        <sz val="18"/>
        <color indexed="9"/>
        <rFont val="Calibri"/>
        <family val="2"/>
      </rPr>
      <t xml:space="preserve"> </t>
    </r>
    <r>
      <rPr>
        <b/>
        <sz val="18"/>
        <color indexed="9"/>
        <rFont val="Calibri"/>
        <family val="2"/>
      </rPr>
      <t>contributions to the Single Resolution Fund - reporting form for the 2017 contribution period</t>
    </r>
    <r>
      <rPr>
        <b/>
        <i/>
        <sz val="18"/>
        <color indexed="9"/>
        <rFont val="Calibri"/>
        <family val="2"/>
      </rPr>
      <t xml:space="preserve">
</t>
    </r>
    <r>
      <rPr>
        <sz val="18"/>
        <color indexed="9"/>
        <rFont val="Calibri"/>
        <family val="2"/>
      </rPr>
      <t>3. Deductions</t>
    </r>
  </si>
  <si>
    <r>
      <t>Ex-ante</t>
    </r>
    <r>
      <rPr>
        <b/>
        <i/>
        <sz val="18"/>
        <color indexed="9"/>
        <rFont val="Calibri"/>
        <family val="2"/>
      </rPr>
      <t xml:space="preserve"> </t>
    </r>
    <r>
      <rPr>
        <b/>
        <sz val="18"/>
        <color indexed="9"/>
        <rFont val="Calibri"/>
        <family val="2"/>
      </rPr>
      <t xml:space="preserve">contributions to the Single Resolution Fund - reporting form for the 2017 contribution period
</t>
    </r>
    <r>
      <rPr>
        <sz val="18"/>
        <color indexed="9"/>
        <rFont val="Calibri"/>
        <family val="2"/>
      </rPr>
      <t>5. Definitions and guidance</t>
    </r>
  </si>
  <si>
    <r>
      <t xml:space="preserve">Ex-ante contributions to the Single Resolution Fund - reporting form for the 2017 contribution period
</t>
    </r>
    <r>
      <rPr>
        <sz val="18"/>
        <color indexed="9"/>
        <rFont val="Calibri"/>
        <family val="2"/>
      </rPr>
      <t>6. Validation rules</t>
    </r>
  </si>
  <si>
    <t>This risk indicator is not applicable for 2017 contributions. Please move directly to the next field.</t>
  </si>
  <si>
    <t>1B5</t>
  </si>
  <si>
    <t>Phone number</t>
  </si>
  <si>
    <t>A. Objective and structure of the reporting form</t>
  </si>
  <si>
    <t>The reporting form consists of the following six tabs:</t>
  </si>
  <si>
    <t xml:space="preserve">1. </t>
  </si>
  <si>
    <t>General information:</t>
  </si>
  <si>
    <t>Allows to identify the institution and to make it aware of possible specificities for the calculation of the individual contribution.</t>
  </si>
  <si>
    <t xml:space="preserve">2. </t>
  </si>
  <si>
    <t>Basic annual contribution:</t>
  </si>
  <si>
    <t>Collects information in order to calculate the basic annual contribution and to determine if the institution qualifies for a simplified calculation method.</t>
  </si>
  <si>
    <t xml:space="preserve">3. </t>
  </si>
  <si>
    <t>Deductions:</t>
  </si>
  <si>
    <t>Allows for the deduction of qualifying items from the basic annual contribution above, where applicable.</t>
  </si>
  <si>
    <t xml:space="preserve">4. </t>
  </si>
  <si>
    <t>Collects information regarding the risk profile of the institution in order to apply the risk adjustment to the basic annual contribution, where applicable.</t>
  </si>
  <si>
    <t xml:space="preserve">5. </t>
  </si>
  <si>
    <t>Definitions and guidance:</t>
  </si>
  <si>
    <r>
      <t xml:space="preserve">Provides definitions and guidance for each field of the reporting form. Also indicates </t>
    </r>
    <r>
      <rPr>
        <sz val="12"/>
        <rFont val="Calibri"/>
        <family val="2"/>
      </rPr>
      <t>where to locate a field in the European supervisory reporting framework, where applicable. This tab does not have to be filled in by the institution.</t>
    </r>
  </si>
  <si>
    <t>6.</t>
  </si>
  <si>
    <t>Validation rules:</t>
  </si>
  <si>
    <t>Consolidates the information reported in the form, and includes validation rules and consistency checks.</t>
  </si>
  <si>
    <t>1.</t>
  </si>
  <si>
    <r>
      <rPr>
        <b/>
        <sz val="12"/>
        <color indexed="8"/>
        <rFont val="Calibri"/>
        <family val="2"/>
      </rPr>
      <t xml:space="preserve">All fields with a yellow background should be filled electronically </t>
    </r>
    <r>
      <rPr>
        <sz val="12"/>
        <color indexed="8"/>
        <rFont val="Calibri"/>
        <family val="2"/>
      </rPr>
      <t>by the institution according to the general instructions below.</t>
    </r>
  </si>
  <si>
    <r>
      <rPr>
        <b/>
        <sz val="12"/>
        <color indexed="8"/>
        <rFont val="Calibri"/>
        <family val="2"/>
      </rPr>
      <t>Definitions, guidance and the format specified for each field must be respected</t>
    </r>
    <r>
      <rPr>
        <sz val="12"/>
        <color indexed="8"/>
        <rFont val="Calibri"/>
        <family val="2"/>
      </rPr>
      <t xml:space="preserve">. For each field, a </t>
    </r>
    <r>
      <rPr>
        <u/>
        <sz val="12"/>
        <color indexed="30"/>
        <rFont val="Calibri"/>
        <family val="2"/>
      </rPr>
      <t>'Link'</t>
    </r>
    <r>
      <rPr>
        <sz val="12"/>
        <color indexed="8"/>
        <rFont val="Calibri"/>
        <family val="2"/>
      </rPr>
      <t xml:space="preserve"> leads to its definition and related guidance.</t>
    </r>
  </si>
  <si>
    <t>3.</t>
  </si>
  <si>
    <t>4.</t>
  </si>
  <si>
    <r>
      <t xml:space="preserve">Tabs are to be filled with </t>
    </r>
    <r>
      <rPr>
        <b/>
        <sz val="12"/>
        <color indexed="8"/>
        <rFont val="Calibri"/>
        <family val="2"/>
      </rPr>
      <t>information at individual entity level except:</t>
    </r>
  </si>
  <si>
    <r>
      <t xml:space="preserve">a) For a </t>
    </r>
    <r>
      <rPr>
        <b/>
        <sz val="12"/>
        <color indexed="8"/>
        <rFont val="Calibri"/>
        <family val="2"/>
      </rPr>
      <t>central body</t>
    </r>
    <r>
      <rPr>
        <sz val="12"/>
        <color indexed="8"/>
        <rFont val="Calibri"/>
        <family val="2"/>
      </rPr>
      <t xml:space="preserve"> and its affiliated institutions, where the affiliated institutions are wholly or partially exempted from prudential requirements in national law in accordance with Article 10 of Regulation (EU) No 575/2013. In that specific case, one single form is to be filled with information at consolidated level</t>
    </r>
    <r>
      <rPr>
        <vertAlign val="superscript"/>
        <sz val="12"/>
        <color indexed="8"/>
        <rFont val="Calibri"/>
        <family val="2"/>
      </rPr>
      <t>4</t>
    </r>
    <r>
      <rPr>
        <sz val="12"/>
        <color indexed="8"/>
        <rFont val="Calibri"/>
        <family val="2"/>
      </rPr>
      <t>;</t>
    </r>
  </si>
  <si>
    <t>5.</t>
  </si>
  <si>
    <r>
      <rPr>
        <b/>
        <sz val="12"/>
        <rFont val="Calibri"/>
        <family val="2"/>
      </rPr>
      <t>Consistency with supervisory reporting:</t>
    </r>
    <r>
      <rPr>
        <sz val="12"/>
        <rFont val="Calibri"/>
        <family val="2"/>
      </rPr>
      <t xml:space="preserve"> Without prejudice to the general instruction No 2 above, tabs are to be filled with information as it was reported by the institution in the latest 'relevant supervisory report' submitted to the competent authority at the reference date, where applicable.</t>
    </r>
    <r>
      <rPr>
        <vertAlign val="superscript"/>
        <sz val="12"/>
        <rFont val="Calibri"/>
        <family val="2"/>
      </rPr>
      <t>3</t>
    </r>
    <r>
      <rPr>
        <sz val="12"/>
        <rFont val="Calibri"/>
        <family val="2"/>
      </rPr>
      <t xml:space="preserve"> 'Relevant supervisory report' means first the EU FINREP and COREP reporting requirements laid down by Regulation (EU) No 680/2014. In case the latter do not apply to the institution at the required reporting level, 'relevant supervisory report' means any other supervisory reporting requirement applicable to the institution under national law. Tab 5 specifies where to locate a field in the EU supervisory reporting framework, where applicable. </t>
    </r>
  </si>
  <si>
    <r>
      <rPr>
        <b/>
        <sz val="12"/>
        <color indexed="8"/>
        <rFont val="Calibri"/>
        <family val="2"/>
      </rPr>
      <t xml:space="preserve">Consistent financial information: </t>
    </r>
    <r>
      <rPr>
        <sz val="12"/>
        <color indexed="8"/>
        <rFont val="Calibri"/>
        <family val="2"/>
      </rPr>
      <t xml:space="preserve">Tabs are to be filled with information </t>
    </r>
    <r>
      <rPr>
        <sz val="12"/>
        <color indexed="8"/>
        <rFont val="Calibri"/>
        <family val="2"/>
      </rPr>
      <t xml:space="preserve">under consistent measurement principles as defined in the accounting framework applied for the reference date, especially regarding the financial information reported for the calculation of the basic annual contribution; Since the field 'Total Liability' is defined with reference to Directive 86/635/EEC or Regulation (EC) No 1606/2002 </t>
    </r>
    <r>
      <rPr>
        <vertAlign val="superscript"/>
        <sz val="12"/>
        <color indexed="8"/>
        <rFont val="Calibri"/>
        <family val="2"/>
      </rPr>
      <t>6</t>
    </r>
    <r>
      <rPr>
        <sz val="12"/>
        <color indexed="8"/>
        <rFont val="Calibri"/>
        <family val="2"/>
      </rPr>
      <t>, the same measurement principles must be used to define the financial information reported in the tab '2. Basic annual contribution' and the tab '3. Deductions'. This is to ensure consistency between total liabilities and items deducted from total liabilities.</t>
    </r>
  </si>
  <si>
    <t>7.</t>
  </si>
  <si>
    <r>
      <rPr>
        <b/>
        <sz val="12"/>
        <rFont val="Calibri"/>
        <family val="2"/>
      </rPr>
      <t>Quality assurance process at institution level:</t>
    </r>
    <r>
      <rPr>
        <sz val="12"/>
        <rFont val="Calibri"/>
        <family val="2"/>
      </rPr>
      <t xml:space="preserve"> </t>
    </r>
  </si>
  <si>
    <t>8.</t>
  </si>
  <si>
    <r>
      <rPr>
        <b/>
        <sz val="12"/>
        <rFont val="Calibri"/>
        <family val="2"/>
      </rPr>
      <t>Specific situations:</t>
    </r>
    <r>
      <rPr>
        <i/>
        <sz val="12"/>
        <rFont val="Calibri"/>
        <family val="2"/>
      </rPr>
      <t/>
    </r>
  </si>
  <si>
    <t>9.</t>
  </si>
  <si>
    <t>General format rules and default values:</t>
  </si>
  <si>
    <t>a) Data values should be provided in absolute amounts (no negative amounts should be reported). Monetary amounts should be expressed in euros rounded to the nearest unit (i.e. amounts should not be decimals). Amounts and numbers should not use thousand separators (no spaces or commas). For instance, one million should be reported as 1000000. Percentages should be reported as per unit with four decimals rounded to the nearest fourth decimal. Decimals should be separated by a point (.) or a comma (,), depending on the Excel language settings. For instance, 1.25% should be reported as 0.0125 or 0,0125.</t>
  </si>
  <si>
    <t>• '0' (the digit zero) when the field is applicable to the institution but the phenomenon does not occur for that specific institution. (e.g. when the institution has no 'Covered deposits' on its balance sheet)</t>
  </si>
  <si>
    <t>10.</t>
  </si>
  <si>
    <t>11.</t>
  </si>
  <si>
    <r>
      <rPr>
        <b/>
        <sz val="12"/>
        <rFont val="Calibri"/>
        <family val="2"/>
      </rPr>
      <t>Questions</t>
    </r>
    <r>
      <rPr>
        <sz val="12"/>
        <rFont val="Calibri"/>
        <family val="2"/>
      </rPr>
      <t xml:space="preserve"> regarding the completion of the reporting form should be addressed to the national resolution authority in accordance with the modalities defined by that authority.</t>
    </r>
  </si>
  <si>
    <t>C. Submission of the reporting form and next steps</t>
  </si>
  <si>
    <r>
      <rPr>
        <b/>
        <sz val="12"/>
        <rFont val="Calibri"/>
        <family val="2"/>
      </rPr>
      <t>Next steps:</t>
    </r>
    <r>
      <rPr>
        <sz val="12"/>
        <rFont val="Calibri"/>
        <family val="2"/>
      </rPr>
      <t xml:space="preserve"> </t>
    </r>
  </si>
  <si>
    <r>
      <rPr>
        <b/>
        <sz val="12"/>
        <rFont val="Calibri"/>
        <family val="2"/>
      </rPr>
      <t>Investigatory powers of the Single Resolution Board:</t>
    </r>
    <r>
      <rPr>
        <sz val="12"/>
        <rFont val="Calibri"/>
        <family val="2"/>
      </rPr>
      <t xml:space="preserve"> In accordance with the Articles 34, 35 and 36 of the Single Resolution Mechanism Regulation (EU) No 806/2014 and for the purpose of performing its tasks under this Regulation, the Single Resolution Board may request information, conduct investigations and/or conduct on-site inspections under the circumstances stated in these Articles.</t>
    </r>
  </si>
  <si>
    <t>D. Legal references</t>
  </si>
  <si>
    <t>Background of the reporting form:</t>
  </si>
  <si>
    <r>
      <t xml:space="preserve">Directive 2014/59/EU requires Member States to establish resolution financing arrangements for the purpose of ensuring the effective application by the resolution authority of the resolution tools and powers. Those resolution financing arrangements should have adequate financial resources to allow for an effective functioning of the resolution framework and are therefore empowered to raise </t>
    </r>
    <r>
      <rPr>
        <i/>
        <sz val="12"/>
        <color indexed="8"/>
        <rFont val="Calibri"/>
        <family val="2"/>
      </rPr>
      <t>ex-ante</t>
    </r>
    <r>
      <rPr>
        <sz val="12"/>
        <color indexed="8"/>
        <rFont val="Calibri"/>
        <family val="2"/>
      </rPr>
      <t xml:space="preserve"> contributions from the institutions authorised in their territory including Union branches (institutions).</t>
    </r>
    <r>
      <rPr>
        <vertAlign val="superscript"/>
        <sz val="12"/>
        <color indexed="8"/>
        <rFont val="Calibri"/>
        <family val="2"/>
      </rPr>
      <t>9</t>
    </r>
  </si>
  <si>
    <r>
      <t>In accordance with Article 102(1) of Directive 2014/59/EU, Member States should ensure that, within a period starting from the entry into force of the Directive until 31 December 2024, the available financial means of their financing arrangements reach at least 1 % of the amount of covered deposits of all the institutions authorised in their territory.</t>
    </r>
    <r>
      <rPr>
        <vertAlign val="superscript"/>
        <sz val="12"/>
        <color indexed="8"/>
        <rFont val="Calibri"/>
        <family val="2"/>
      </rPr>
      <t>9</t>
    </r>
  </si>
  <si>
    <r>
      <t>The Single Resolution Fund (‘the Fund’) was established pursuant to Regulation (EU) No 806/2014 as a single financing arrangement for all the Member States participating in the Single Supervisory Mechanism (‘the SSM’) pursuant to Council Regulation (EU) No 1024/2013 (2) and in the Single Resolution Mechanism (‘the SRM’) (‘the participating Member States’). Under Article 67(2) of Regulation (EU) No 806/2014, the Single Resolution Board (‘the Board’) established pursuant to that Regulation is entrusted with the administration of the Fund.</t>
    </r>
    <r>
      <rPr>
        <vertAlign val="superscript"/>
        <sz val="12"/>
        <color indexed="8"/>
        <rFont val="Calibri"/>
        <family val="2"/>
      </rPr>
      <t>10</t>
    </r>
  </si>
  <si>
    <r>
      <t xml:space="preserve">Article 70(7) of Regulation (EU) No 806/2014 empowers the Board to calculate the contributions of institutions to the Single Resolution Fund which would replace the financing arrangements of the participant Member States in the Single Resolution Mechanism as of 1 January 2016. </t>
    </r>
    <r>
      <rPr>
        <vertAlign val="superscript"/>
        <sz val="12"/>
        <color indexed="8"/>
        <rFont val="Calibri"/>
        <family val="2"/>
      </rPr>
      <t>9</t>
    </r>
  </si>
  <si>
    <r>
      <t>Each year, the Board shall, after consulting the ECB or the national competent authority and in close cooperation with the national resolution authorities, calculate the individual contributions to ensure that the contributions due by all of the institutions authorised in the territories of all of the participating Member States shall not exceed 12,5 % of the target level.</t>
    </r>
    <r>
      <rPr>
        <vertAlign val="superscript"/>
        <sz val="12"/>
        <color indexed="8"/>
        <rFont val="Calibri"/>
        <family val="2"/>
      </rPr>
      <t>1</t>
    </r>
  </si>
  <si>
    <r>
      <t xml:space="preserve">Each year the calculation of the contributions for individual institutions shall be based on: 
</t>
    </r>
    <r>
      <rPr>
        <sz val="12"/>
        <rFont val="Calibri"/>
        <family val="2"/>
      </rPr>
      <t xml:space="preserve">   (a) a flat contribution [or basic annual contribution], that is pro-rata based on the amount of an institution's liabilities excluding own funds and covered deposits, with respect to the total liabilities, excluding own funds and covered deposits, of all of the institutions authorised in the territories of the participating Member States; and 
   (b) a risk-adjusted contribution, that shall be based on the criteria laid down in Article 103(7) of Directive 2014/59/EU, taking into account the principle of proportionality, without creating distortions between banking sector structures of the Member States.</t>
    </r>
    <r>
      <rPr>
        <vertAlign val="superscript"/>
        <sz val="12"/>
        <rFont val="Calibri"/>
        <family val="2"/>
      </rPr>
      <t>1</t>
    </r>
  </si>
  <si>
    <r>
      <t xml:space="preserve">For the purpose of calculating the annual contribution, the Board applies the methodology set out in Delegated Regulation (EU) 2015/63, as required by Article 70(6) of Regulation (EU) No 806/2014 </t>
    </r>
    <r>
      <rPr>
        <vertAlign val="superscript"/>
        <sz val="12"/>
        <rFont val="Calibri"/>
        <family val="2"/>
      </rPr>
      <t>10</t>
    </r>
    <r>
      <rPr>
        <sz val="12"/>
        <rFont val="Calibri"/>
        <family val="2"/>
      </rPr>
      <t>, and in the Council Implementing Regulation (EU) No 2015/81.</t>
    </r>
  </si>
  <si>
    <t>Scope of application of the reporting form:</t>
  </si>
  <si>
    <r>
      <t xml:space="preserve">The present reporting form applies to the following institutions </t>
    </r>
    <r>
      <rPr>
        <b/>
        <sz val="12"/>
        <color indexed="8"/>
        <rFont val="Calibri"/>
        <family val="2"/>
      </rPr>
      <t>at legal entity level:</t>
    </r>
  </si>
  <si>
    <t>Credit institutions established in a participating Member State, as defined in point (2) of Article 2(1) of Directive 2014/59/EU; and</t>
  </si>
  <si>
    <r>
      <t>Investment firms established in a participating Member State as defined in point (3) of Article 2(1) of Directive 2014/59/EU, where they are covered by the consolidated supervision of the parent undertaking carried out by the ECB in accordance with Article 4(1)(g) of Regulation (EU) No 1024/2013.</t>
    </r>
    <r>
      <rPr>
        <vertAlign val="superscript"/>
        <sz val="12"/>
        <color indexed="8"/>
        <rFont val="Calibri"/>
        <family val="2"/>
      </rPr>
      <t>11</t>
    </r>
  </si>
  <si>
    <r>
      <t xml:space="preserve">It applies to a </t>
    </r>
    <r>
      <rPr>
        <b/>
        <sz val="12"/>
        <color indexed="8"/>
        <rFont val="Calibri"/>
        <family val="2"/>
      </rPr>
      <t xml:space="preserve">central body </t>
    </r>
    <r>
      <rPr>
        <b/>
        <sz val="12"/>
        <color indexed="8"/>
        <rFont val="Calibri"/>
        <family val="2"/>
      </rPr>
      <t>and its affiliated institutions on a consolidated basis</t>
    </r>
    <r>
      <rPr>
        <sz val="12"/>
        <color indexed="8"/>
        <rFont val="Calibri"/>
        <family val="2"/>
      </rPr>
      <t>, where the affiliated institutions are wholly or partially exempted from prudential requirements in national law in accordance with Article 10 of Regulation (EU) No 575/2013.</t>
    </r>
    <r>
      <rPr>
        <vertAlign val="superscript"/>
        <sz val="12"/>
        <color indexed="8"/>
        <rFont val="Calibri"/>
        <family val="2"/>
      </rPr>
      <t>4</t>
    </r>
    <r>
      <rPr>
        <vertAlign val="superscript"/>
        <sz val="12"/>
        <rFont val="Calibri"/>
        <family val="2"/>
      </rPr>
      <t xml:space="preserve"> </t>
    </r>
    <r>
      <rPr>
        <sz val="12"/>
        <rFont val="Calibri"/>
        <family val="2"/>
      </rPr>
      <t xml:space="preserve"> In this particular case, one single form is reported for each central body including its affiliated institutions.</t>
    </r>
  </si>
  <si>
    <t xml:space="preserve"> Main legal references in the present reporting form:</t>
  </si>
  <si>
    <t>1. Directive 2014/59/EU of the European Parliament and of the Council of 15 May 2014 establishing a framework for the recovery and resolution of credit institutions and investment firms</t>
  </si>
  <si>
    <r>
      <t xml:space="preserve">Hereafter </t>
    </r>
    <r>
      <rPr>
        <b/>
        <sz val="11"/>
        <rFont val="Calibri"/>
        <family val="2"/>
      </rPr>
      <t>'BRRD'</t>
    </r>
    <r>
      <rPr>
        <sz val="11"/>
        <rFont val="Calibri"/>
        <family val="2"/>
      </rPr>
      <t xml:space="preserve"> (Bank Recovery &amp; Resolution Directive)</t>
    </r>
  </si>
  <si>
    <t>Link: http://eur-lex.europa.eu/legal-content/EN/TXT/PDF/?uri=CELEX:32014L0059&amp;from=EN</t>
  </si>
  <si>
    <t>2. Regulation (EU) No 806/2014 of the European Parliament and of the Council of 15 July 2014 establishing uniform rules and a uniform procedure for the resolution of credit institutions and certain investment firms in the framework of a Single Resolution Mechanism and a Single Resolution Fund</t>
  </si>
  <si>
    <r>
      <t xml:space="preserve">Hereafter </t>
    </r>
    <r>
      <rPr>
        <b/>
        <sz val="11"/>
        <rFont val="Calibri"/>
        <family val="2"/>
      </rPr>
      <t>'SRM Regulation'</t>
    </r>
    <r>
      <rPr>
        <sz val="11"/>
        <rFont val="Calibri"/>
        <family val="2"/>
      </rPr>
      <t xml:space="preserve"> (Single Resolution Mechanism Regulation)</t>
    </r>
  </si>
  <si>
    <t>Link: http://eur-lex.europa.eu/legal-content/EN/TXT/PDF/?uri=CELEX:32014R0806&amp;from=EN</t>
  </si>
  <si>
    <t>3. Commission Delegated Regulation (EU) 2015/63 of 21 October 2014 supplementing Directive 2014/59/EU of the European Parliament and of the Council with regard to ex ante contributions to resolution financing arrangements</t>
  </si>
  <si>
    <r>
      <t xml:space="preserve">Hereafter </t>
    </r>
    <r>
      <rPr>
        <b/>
        <sz val="11"/>
        <rFont val="Calibri"/>
        <family val="2"/>
      </rPr>
      <t>'Delegated Regulation 2015/63'</t>
    </r>
  </si>
  <si>
    <t>Link: http://eur-lex.europa.eu/legal-content/EN/TXT/PDF/?uri=CELEX:32015R0063&amp;from=EN</t>
  </si>
  <si>
    <t>4. Council Implementing Regulation (EU) 2015/81 of 19 December 2014 specifying uniform conditions of application of Regulation (EU) No 806/2014 of the European Parliament and of the Council with regard to ex ante contributions to the Single Resolution Fund</t>
  </si>
  <si>
    <r>
      <t xml:space="preserve">Hereafter </t>
    </r>
    <r>
      <rPr>
        <b/>
        <sz val="11"/>
        <rFont val="Calibri"/>
        <family val="2"/>
      </rPr>
      <t>'Implementing Regulation 2015/81'</t>
    </r>
  </si>
  <si>
    <t>Link: http://eur-lex.europa.eu/legal-content/EN/TXT/PDF/?uri=CELEX:32015R0081&amp;from=EN</t>
  </si>
  <si>
    <t>5. Regulation (EU) No 575/2013 of the European Parliament and of the Council of 26 June 2013 on prudential requirements for credit institutions and investment firms and amending Regulation (EU) No 648/2012</t>
  </si>
  <si>
    <r>
      <t xml:space="preserve">Hereafter </t>
    </r>
    <r>
      <rPr>
        <b/>
        <sz val="11"/>
        <rFont val="Calibri"/>
        <family val="2"/>
      </rPr>
      <t>'the CRR'</t>
    </r>
    <r>
      <rPr>
        <sz val="11"/>
        <rFont val="Calibri"/>
        <family val="2"/>
      </rPr>
      <t xml:space="preserve"> (Capital Requirements Regulation)</t>
    </r>
  </si>
  <si>
    <t>Link: http://eur-lex.europa.eu/LexUriServ/LexUriServ.do?uri=OJ:L:2013:176:0001:0337:EN:PDF</t>
  </si>
  <si>
    <t>6. Commission Implementing Regulation (EU) No 680/2014 of 16 April 2014 laying down implementing technical standards with regard to supervisory reporting of institutions according to Regulation (EU) No 575/2013 of the European Parliament and of the Council</t>
  </si>
  <si>
    <r>
      <t xml:space="preserve">Hereafter </t>
    </r>
    <r>
      <rPr>
        <b/>
        <sz val="11"/>
        <rFont val="Calibri"/>
        <family val="2"/>
      </rPr>
      <t>'EU COREP FINREP Regulation'</t>
    </r>
  </si>
  <si>
    <t>Link: http://eur-lex.europa.eu/legal-content/EN/TXT/PDF/?uri=CELEX:32014R0680&amp;from=EN</t>
  </si>
  <si>
    <t>7. Directive 2014/49/EU of 16 April 2014 of 16 April 2014 on deposit guarantee schemes</t>
  </si>
  <si>
    <r>
      <t xml:space="preserve">Hereafter </t>
    </r>
    <r>
      <rPr>
        <b/>
        <sz val="11"/>
        <rFont val="Calibri"/>
        <family val="2"/>
      </rPr>
      <t>'Directive 2014/49/EU (DGSD)'</t>
    </r>
  </si>
  <si>
    <t>Link: http://eur-lex.europa.eu/legal-content/EN/TXT/PDF/?uri=CELEX:32014L0049&amp;from=EN</t>
  </si>
  <si>
    <r>
      <rPr>
        <i/>
        <vertAlign val="superscript"/>
        <sz val="9"/>
        <rFont val="Calibri"/>
        <family val="2"/>
      </rPr>
      <t>1</t>
    </r>
    <r>
      <rPr>
        <i/>
        <sz val="9"/>
        <rFont val="Calibri"/>
        <family val="2"/>
      </rPr>
      <t xml:space="preserve"> Article 70 of SRM Regulation</t>
    </r>
  </si>
  <si>
    <r>
      <rPr>
        <i/>
        <vertAlign val="superscript"/>
        <sz val="9"/>
        <rFont val="Calibri"/>
        <family val="2"/>
      </rPr>
      <t>2</t>
    </r>
    <r>
      <rPr>
        <i/>
        <sz val="9"/>
        <rFont val="Calibri"/>
        <family val="2"/>
      </rPr>
      <t xml:space="preserve"> Investment firms as defined in point (2) of Article 4(1) of the CRR where they are covered by the consolidated supervision of the parent undertaking carried out by the ECB in accordance with Article 4(1)(g) of Regulation (EU) No 1024/2013, that are subject to the initial capital requirement laid down in Article 28(2) of Directive 2013/36/EU (CRD IV), which fall within the definition of Article 96(1)(a) or (b) of the CRR or which carry out activity 8 of Annex I Section A of Directive 2004/39/EC but which do not carry out activities 3 or 6 of Annex I Section A of that Directive.</t>
    </r>
  </si>
  <si>
    <r>
      <rPr>
        <i/>
        <vertAlign val="superscript"/>
        <sz val="9"/>
        <rFont val="Calibri"/>
        <family val="2"/>
      </rPr>
      <t>3</t>
    </r>
    <r>
      <rPr>
        <i/>
        <sz val="9"/>
        <rFont val="Calibri"/>
        <family val="2"/>
      </rPr>
      <t xml:space="preserve"> Article 14 of Delegated Regulation 2015/63</t>
    </r>
  </si>
  <si>
    <r>
      <rPr>
        <i/>
        <vertAlign val="superscript"/>
        <sz val="9"/>
        <rFont val="Calibri"/>
        <family val="2"/>
      </rPr>
      <t xml:space="preserve">4 </t>
    </r>
    <r>
      <rPr>
        <i/>
        <sz val="9"/>
        <rFont val="Calibri"/>
        <family val="2"/>
      </rPr>
      <t xml:space="preserve">Article 2 of Delegated Regulation 2015/63 applying to a 'Central body' as defined through the conditions specified in Article 10 of the Regulation (EU) No 575/2013 that have to be met for the competent authorities to partially or fully waive the application of the requirements in the Regulation (EU) No 575/2013. </t>
    </r>
  </si>
  <si>
    <r>
      <rPr>
        <i/>
        <vertAlign val="superscript"/>
        <sz val="9"/>
        <rFont val="Calibri"/>
        <family val="2"/>
      </rPr>
      <t>5</t>
    </r>
    <r>
      <rPr>
        <i/>
        <sz val="9"/>
        <rFont val="Calibri"/>
        <family val="2"/>
      </rPr>
      <t xml:space="preserve"> Article 8 of Delegated Regulation 2015/63</t>
    </r>
  </si>
  <si>
    <r>
      <rPr>
        <i/>
        <vertAlign val="superscript"/>
        <sz val="9"/>
        <rFont val="Calibri"/>
        <family val="2"/>
      </rPr>
      <t xml:space="preserve">6 </t>
    </r>
    <r>
      <rPr>
        <i/>
        <sz val="9"/>
        <rFont val="Calibri"/>
        <family val="2"/>
      </rPr>
      <t>Article 3(11) of Delegated Regulation 2015/63</t>
    </r>
  </si>
  <si>
    <r>
      <rPr>
        <i/>
        <vertAlign val="superscript"/>
        <sz val="9"/>
        <rFont val="Calibri"/>
        <family val="2"/>
      </rPr>
      <t>7</t>
    </r>
    <r>
      <rPr>
        <i/>
        <sz val="9"/>
        <rFont val="Calibri"/>
        <family val="2"/>
      </rPr>
      <t xml:space="preserve"> Article 17 of Delegated Regulation 2015/63</t>
    </r>
  </si>
  <si>
    <r>
      <rPr>
        <i/>
        <vertAlign val="superscript"/>
        <sz val="9"/>
        <rFont val="Calibri"/>
        <family val="2"/>
      </rPr>
      <t>8</t>
    </r>
    <r>
      <rPr>
        <i/>
        <sz val="9"/>
        <rFont val="Calibri"/>
        <family val="2"/>
      </rPr>
      <t xml:space="preserve"> Article 13 of Delegated Regulation 2015/63</t>
    </r>
  </si>
  <si>
    <r>
      <rPr>
        <i/>
        <vertAlign val="superscript"/>
        <sz val="9"/>
        <rFont val="Calibri"/>
        <family val="2"/>
      </rPr>
      <t>9</t>
    </r>
    <r>
      <rPr>
        <i/>
        <sz val="9"/>
        <rFont val="Calibri"/>
        <family val="2"/>
      </rPr>
      <t xml:space="preserve"> Delegated Regulation 2015/63 Recitals</t>
    </r>
  </si>
  <si>
    <r>
      <rPr>
        <i/>
        <vertAlign val="superscript"/>
        <sz val="9"/>
        <rFont val="Calibri"/>
        <family val="2"/>
      </rPr>
      <t>10</t>
    </r>
    <r>
      <rPr>
        <i/>
        <sz val="9"/>
        <rFont val="Calibri"/>
        <family val="2"/>
      </rPr>
      <t xml:space="preserve"> Implementing Regulation 2015/81 Recitals</t>
    </r>
  </si>
  <si>
    <r>
      <rPr>
        <i/>
        <vertAlign val="superscript"/>
        <sz val="9"/>
        <rFont val="Calibri"/>
        <family val="2"/>
      </rPr>
      <t>11</t>
    </r>
    <r>
      <rPr>
        <i/>
        <sz val="9"/>
        <rFont val="Calibri"/>
        <family val="2"/>
      </rPr>
      <t xml:space="preserve"> In accordance with Article 103(1) of Directive 2014/59/EU, Articles 2 and 70 of  Regulation (EU) No 806/2014, and Article 2 of Delegated Regulation (EU) 2015/63</t>
    </r>
  </si>
  <si>
    <r>
      <rPr>
        <i/>
        <vertAlign val="superscript"/>
        <sz val="9"/>
        <rFont val="Calibri"/>
        <family val="2"/>
      </rPr>
      <t>12</t>
    </r>
    <r>
      <rPr>
        <i/>
        <sz val="9"/>
        <rFont val="Calibri"/>
        <family val="2"/>
      </rPr>
      <t xml:space="preserve"> Article 12 of Delegated Regulation 2015/63</t>
    </r>
  </si>
  <si>
    <r>
      <t xml:space="preserve">Ex-ante contributions to the Single Resolution Fund - reporting form for the 2017 contribution period
</t>
    </r>
    <r>
      <rPr>
        <sz val="18"/>
        <color indexed="9"/>
        <rFont val="Calibri"/>
        <family val="2"/>
      </rPr>
      <t>Read me</t>
    </r>
  </si>
  <si>
    <r>
      <rPr>
        <b/>
        <sz val="12"/>
        <rFont val="Calibri"/>
        <family val="2"/>
      </rPr>
      <t>Where the information or data submitted to the national resolution authority is subject to updates or corrections,</t>
    </r>
    <r>
      <rPr>
        <sz val="12"/>
        <rFont val="Calibri"/>
        <family val="2"/>
      </rPr>
      <t xml:space="preserve"> such updates or correction must be submitted to the national resolution authority without undue delay.</t>
    </r>
    <r>
      <rPr>
        <vertAlign val="superscript"/>
        <sz val="12"/>
        <rFont val="Calibri"/>
        <family val="2"/>
      </rPr>
      <t>3</t>
    </r>
    <r>
      <rPr>
        <sz val="12"/>
        <rFont val="Calibri"/>
        <family val="2"/>
      </rPr>
      <t xml:space="preserve"> The Board will adjust the annual contribution in accordance with the updated information upon the calculation of the annual contribution of that institution for the 2018 contribution period.</t>
    </r>
    <r>
      <rPr>
        <vertAlign val="superscript"/>
        <sz val="12"/>
        <rFont val="Calibri"/>
        <family val="2"/>
      </rPr>
      <t>7</t>
    </r>
  </si>
  <si>
    <r>
      <rPr>
        <b/>
        <sz val="12"/>
        <color indexed="8"/>
        <rFont val="Calibri"/>
        <family val="2"/>
      </rPr>
      <t xml:space="preserve">Decision determining the annual contribution: </t>
    </r>
    <r>
      <rPr>
        <sz val="12"/>
        <color indexed="8"/>
        <rFont val="Calibri"/>
        <family val="2"/>
      </rPr>
      <t xml:space="preserve">The resolution authority is required to notify each institution in scope of its decision determining the annual contribution at the latest by </t>
    </r>
    <r>
      <rPr>
        <b/>
        <sz val="12"/>
        <color indexed="8"/>
        <rFont val="Calibri"/>
        <family val="2"/>
      </rPr>
      <t>1 May 2017</t>
    </r>
    <r>
      <rPr>
        <sz val="12"/>
        <color indexed="8"/>
        <rFont val="Calibri"/>
        <family val="2"/>
      </rPr>
      <t>.</t>
    </r>
    <r>
      <rPr>
        <vertAlign val="superscript"/>
        <sz val="12"/>
        <color indexed="8"/>
        <rFont val="Calibri"/>
        <family val="2"/>
      </rPr>
      <t>8</t>
    </r>
  </si>
  <si>
    <r>
      <t>The present reporting form applies to the above institutions where they are supervised during the 2017 contribution period, which starts from 1 January 2017 and ends on 31 December 2017. Where an institution is a newly supervised institution for only part of a contribution period, a partial contribution is calculated.</t>
    </r>
    <r>
      <rPr>
        <vertAlign val="superscript"/>
        <sz val="12"/>
        <color indexed="8"/>
        <rFont val="Calibri"/>
        <family val="2"/>
      </rPr>
      <t>12</t>
    </r>
  </si>
  <si>
    <t>This field allows the institution to report the phone number.</t>
  </si>
  <si>
    <t>Number</t>
  </si>
  <si>
    <t>International format (+XX AAAA BBBBBB)</t>
  </si>
  <si>
    <t>. This field is automatically generated by applying the simplified lump-sum methodology as defined on the left side. 
. In case the institution does not report all the fields listed on the left side, it cannot qualify for the simplified lump-sum approach (the formula reports 'Missing fields') and must fill in all the yellow fields in the reporting form.</t>
  </si>
  <si>
    <t xml:space="preserve">As mentioned in the general instruction n°4 in the 'Read me' tab, where the competent authority has granted a waiver to an institution for the application of a risk indicator at individual entity level, the associated risk indicator must be reported at the lowest sub-consolidated level. In case there is a waiver at individual entity level and there is only one consolidation level, the associated risk indicators must be reported at  consolidated level. If despite being granted such a waiver neither figures at sub-consolidated nor consolidated levels are available, the associated risk indicators must be produced and reported at individual entity level. </t>
  </si>
  <si>
    <t>Individual / sub-consolidated / consolidated</t>
  </si>
  <si>
    <t>. 'consolidated level' means on the basis of the consolidated situation which results from applying the requirement in accordance with Part One, Title II, Chapter 2 of the CRR to an institution as if that institution formed, together with one or more other entities, a single institution (Art. 4.1(47) of the CRR).
. 'sub-consolidated level' means on the basis of the consolidated situation of a parent institution, financial holding company or mixed financial holding company, excluding a sub-group of entities, or on the basis of the consolidated situation of a parent institution, financial holding company or mixed financial holding company that is not the ultimate parent institution, financial holding company or mixed financial holding company (Art. 4.1(49) of the CRR).
. 'Individual' means that the risk indicator is reported at individual legal entity level (no waiver or no figure at sub-conso or conso levels in case of waiver)</t>
  </si>
  <si>
    <t>Full registration name of the EU parent institution (if the value to the field '4A2' above is 'sub-consolidated') or EU ultimate parent institution (if the value to the field '4A2' above is 'consolidated').</t>
  </si>
  <si>
    <t>RIAD MFI code (see field 1A6) of the EU parent institution (if the value to the field '4A2' above is 'sub-consolidated') or EU ultimate parent institution (if the value to the field '4A2' above is 'consolidated').</t>
  </si>
  <si>
    <r>
      <rPr>
        <b/>
        <sz val="12"/>
        <color indexed="8"/>
        <rFont val="Calibri"/>
        <family val="2"/>
      </rPr>
      <t>Reference date for the reporting form:</t>
    </r>
    <r>
      <rPr>
        <sz val="12"/>
        <color indexed="8"/>
        <rFont val="Calibri"/>
        <family val="2"/>
      </rPr>
      <t xml:space="preserve"> Tabs are to be filled with information at the reference date corresponding to the balance sheet date of the latest approved annual financial statements available before 31 December 2016 (unless the guidance explicitly mentions another reference date for a specific field). This means that if the annual closing date of the institution is 31 December then the reference date for the present reporting form is 31 December 2015 provided that the annual financial statements dated 31 December 2015 have been approved. If the annual closing date of the institution is 31 March then the reference date for the present reporting form is 31 March 2016 provided that the annual financial statements dated 31 March 2016 have been approved.</t>
    </r>
    <r>
      <rPr>
        <vertAlign val="superscript"/>
        <sz val="12"/>
        <color indexed="8"/>
        <rFont val="Calibri"/>
        <family val="2"/>
      </rPr>
      <t>3</t>
    </r>
  </si>
  <si>
    <t>This risk indicator is not applicable for 2017 contributions.</t>
  </si>
  <si>
    <t>STOP here, no more information is needed from the institution</t>
  </si>
  <si>
    <t>Section G. Simplified calculation methods</t>
  </si>
  <si>
    <t>G. Simplified calculation methods</t>
  </si>
  <si>
    <t>B. Stability and variety of sources of funding (not applicable for 2017 contribution period)</t>
  </si>
  <si>
    <t>C. Importance of an institution to the stability of the financial system or economy (not applicable for 2017 contribution period)</t>
  </si>
  <si>
    <t>This field allows the institution to report the functional address email, when it is available</t>
  </si>
  <si>
    <t xml:space="preserve">Covered deposits, as defined for this field
</t>
  </si>
  <si>
    <r>
      <t xml:space="preserve">This section only applies to investment firms as defined in the field '1C7' in the tab '1. General information'. </t>
    </r>
    <r>
      <rPr>
        <u/>
        <sz val="12"/>
        <rFont val="Calibri"/>
        <family val="2"/>
      </rPr>
      <t>It does not apply to investment firms as defined in the field 1C8.</t>
    </r>
  </si>
  <si>
    <t>Fields with blue background are automatically generated.</t>
  </si>
  <si>
    <r>
      <t>The objective of the reporting form is to collect the information necessary for the calculation of the individual</t>
    </r>
    <r>
      <rPr>
        <i/>
        <sz val="12"/>
        <color indexed="8"/>
        <rFont val="Calibri"/>
        <family val="2"/>
      </rPr>
      <t xml:space="preserve"> ex-ante</t>
    </r>
    <r>
      <rPr>
        <sz val="12"/>
        <color indexed="8"/>
        <rFont val="Calibri"/>
        <family val="2"/>
      </rPr>
      <t xml:space="preserve"> contribution to the Single Resolution Fund to be paid by each institution in scope in 2017.</t>
    </r>
  </si>
  <si>
    <r>
      <t xml:space="preserve">Start date of supervision
</t>
    </r>
    <r>
      <rPr>
        <u/>
        <sz val="12"/>
        <rFont val="Calibri"/>
        <family val="2"/>
      </rPr>
      <t>(only if it is in the course of 2016)</t>
    </r>
  </si>
  <si>
    <t>B. General instructions for completing of the reporting form</t>
  </si>
  <si>
    <r>
      <t>a) The basic annual contribution of the institution, calculated pro-rata to the amount of the liabilities (excluding own funds) less covered deposits of the institution, with respect to the aggregate liabilities (excluding own funds) less covered deposits of all of the institutions authorised in the territories of all of the participating Member States</t>
    </r>
    <r>
      <rPr>
        <vertAlign val="superscript"/>
        <sz val="12"/>
        <rFont val="Calibri"/>
        <family val="2"/>
      </rPr>
      <t>1</t>
    </r>
    <r>
      <rPr>
        <sz val="12"/>
        <rFont val="Calibri"/>
        <family val="2"/>
      </rPr>
      <t>, and</t>
    </r>
  </si>
  <si>
    <r>
      <t>b) The risk profile of the institution, unless the institution qualifies for a simplified calculation method (foreseen for small institutions as defined in the Article 10 of the Delegated Regulation, for investment firms with limited services and activities (where these investment firms are covered by the consolidated supervision of the parent undertaking carried out by the ECB</t>
    </r>
    <r>
      <rPr>
        <vertAlign val="superscript"/>
        <sz val="12"/>
        <rFont val="Calibri"/>
        <family val="2"/>
      </rPr>
      <t>2</t>
    </r>
    <r>
      <rPr>
        <sz val="12"/>
        <rFont val="Calibri"/>
        <family val="2"/>
      </rPr>
      <t>), and for mortgage credit institutions financed by covered bonds).</t>
    </r>
  </si>
  <si>
    <r>
      <t>b) Where a competent authority and/or the resolution authority, as applicable, has granted a</t>
    </r>
    <r>
      <rPr>
        <b/>
        <sz val="12"/>
        <rFont val="Calibri"/>
        <family val="2"/>
      </rPr>
      <t xml:space="preserve"> waiver to an institution for the application of a risk indicator</t>
    </r>
    <r>
      <rPr>
        <sz val="12"/>
        <rFont val="Calibri"/>
        <family val="2"/>
      </rPr>
      <t xml:space="preserve"> mentioned in the tab '4. Risk adjustment' at individual entity level under the circumstances foreseen in Article 8 of Delegated Regulation (provided that the competent authority authorises the application of such waivers). In that specific case, the associated risk indicators are to be reported at the lowest sub-consolidated level. If there is a waiver at individual entity level and there is only one consolidation level, the associated risk indicators are to be reported at consolidated level. If, despite such a waiver having been granted, figures are available at neither sub-consolidated level nor consolidated level, the associated risk indicators are to be produced and reported at individual entity level. The score obtained by that risk indicator at  sub-consolidated or consolidated level is to be attributed to each institution which is part of the (sub-)consolidation for the purposes of calculating that institution's risk indicator.</t>
    </r>
    <r>
      <rPr>
        <vertAlign val="superscript"/>
        <sz val="12"/>
        <rFont val="Calibri"/>
        <family val="2"/>
      </rPr>
      <t xml:space="preserve">5 </t>
    </r>
  </si>
  <si>
    <t>Key remarks</t>
  </si>
  <si>
    <t xml:space="preserve">If the value of '2B2' is 'Yes' then no more information is needed from the institution (the resolution authority after assessment of the risk profile could ask for additional information).  However, if the institution selects 'Yes' in 2B3, it must fill in the rest of the tab 2 and the tab 3 (Deductions, when applicable). </t>
  </si>
  <si>
    <r>
      <rPr>
        <i/>
        <sz val="12"/>
        <color indexed="8"/>
        <rFont val="Calibri"/>
        <family val="2"/>
      </rPr>
      <t xml:space="preserve">If the value to the field '1C8' above is 'Yes' then no more information is needed from the institution.
</t>
    </r>
    <r>
      <rPr>
        <b/>
        <i/>
        <sz val="12"/>
        <color indexed="8"/>
        <rFont val="Calibri"/>
        <family val="2"/>
      </rPr>
      <t>Otherwise, please move to the next field.</t>
    </r>
  </si>
  <si>
    <t>Attention!</t>
  </si>
  <si>
    <t>Only applies to some entities  - See 1C8 &amp; 1C10 fields</t>
  </si>
  <si>
    <t>1C1; 1C7</t>
  </si>
  <si>
    <t>A central body ('1C2') must report at consolidated level ('4A2').</t>
  </si>
  <si>
    <t>A central body ('1C2') must report at consolidated level ('4A9')</t>
  </si>
  <si>
    <t xml:space="preserve">Risk adjustment: </t>
  </si>
  <si>
    <r>
      <rPr>
        <b/>
        <sz val="18"/>
        <color indexed="9"/>
        <rFont val="Calibri"/>
        <family val="2"/>
      </rPr>
      <t xml:space="preserve">Ex-ante </t>
    </r>
    <r>
      <rPr>
        <b/>
        <sz val="18"/>
        <color indexed="9"/>
        <rFont val="Calibri"/>
        <family val="2"/>
      </rPr>
      <t>contributions to the Single Resolution Fund - reporting form for the 2017 contribution period</t>
    </r>
    <r>
      <rPr>
        <b/>
        <i/>
        <sz val="18"/>
        <color indexed="9"/>
        <rFont val="Calibri"/>
        <family val="2"/>
      </rPr>
      <t xml:space="preserve">
</t>
    </r>
    <r>
      <rPr>
        <sz val="18"/>
        <color indexed="9"/>
        <rFont val="Calibri"/>
        <family val="2"/>
      </rPr>
      <t>4. Risk adjustment</t>
    </r>
  </si>
  <si>
    <t xml:space="preserve">An institution that qualifies for a simplified calculation method according to Tab 2 - Section B must only fill in Tabs 1 and 2 (until Section B). </t>
  </si>
  <si>
    <t>12.</t>
  </si>
  <si>
    <t>This contribution must be determined by applying the methodology set out in the Commission Delegated Regulation (EU) 2015/63 (thereafter Delegated Regulation) and the Council Implementing Regulation (EU) 2015/81 (thereafter Implementing Regulation) which consider two key components:</t>
  </si>
  <si>
    <t>Risk indicator B.i) Net Stable Funding Ratio</t>
  </si>
  <si>
    <r>
      <t xml:space="preserve">Does the institution qualify for the simplified lump-sum annual contribution for small institutions? 
</t>
    </r>
    <r>
      <rPr>
        <u/>
        <sz val="12"/>
        <rFont val="Calibri"/>
        <family val="2"/>
      </rPr>
      <t>(automatic - not to be filled in</t>
    </r>
    <r>
      <rPr>
        <u/>
        <sz val="12"/>
        <rFont val="Calibri"/>
        <family val="2"/>
      </rPr>
      <t>)</t>
    </r>
  </si>
  <si>
    <t>Important message: the same transaction can only be deducted ONCE from the total adjusted liabilities even if it matches several of the categories below.</t>
  </si>
  <si>
    <t>Risk indicator B.ii) Liquidity Coverage Ratio</t>
  </si>
  <si>
    <t>Sub-section G.i) Simplified method for investment firms authorized to carry out only limited services and activities where they are covered by the consolidated ECB supervision</t>
  </si>
  <si>
    <t>Sub-section G.ii) Simplified calculation method for qualifying mortgage credit institutions financed by covered bonds</t>
  </si>
  <si>
    <t>By default, the value of each field in this Tab is set at zero. Please adapt if some of your transactions qualify for deduction.</t>
  </si>
  <si>
    <t>Yes / No / Not applicable</t>
  </si>
  <si>
    <r>
      <t xml:space="preserve">Is the institution a mortgage credit institution financed by covered bonds?
</t>
    </r>
    <r>
      <rPr>
        <u/>
        <sz val="12"/>
        <rFont val="Calibri"/>
        <family val="2"/>
      </rPr>
      <t>(automatic - not to be filled in)</t>
    </r>
  </si>
  <si>
    <t>Alphanumeric</t>
  </si>
  <si>
    <r>
      <t xml:space="preserve">b) By default, values have to be set to:
•  'Not applicable' when the field is not applicable to the bank </t>
    </r>
    <r>
      <rPr>
        <i/>
        <sz val="12"/>
        <color indexed="8"/>
        <rFont val="Calibri"/>
        <family val="2"/>
      </rPr>
      <t>(e.g. if the institution does not qualify for the lump-sum annual contribution for small institutions, the question in field '2B3' regarding an alternative calculation of individual annual contribution amount is not applicable)</t>
    </r>
    <r>
      <rPr>
        <sz val="12"/>
        <color indexed="8"/>
        <rFont val="Calibri"/>
        <family val="2"/>
      </rPr>
      <t xml:space="preserve">
•  'Not available' when the field is applicable to the institution but the phenomenon is absent </t>
    </r>
    <r>
      <rPr>
        <i/>
        <sz val="12"/>
        <color indexed="8"/>
        <rFont val="Calibri"/>
        <family val="2"/>
      </rPr>
      <t>(linked to the following point)</t>
    </r>
    <r>
      <rPr>
        <i/>
        <sz val="12"/>
        <rFont val="Calibri"/>
        <family val="2"/>
      </rPr>
      <t>.</t>
    </r>
    <r>
      <rPr>
        <sz val="12"/>
        <color indexed="8"/>
        <rFont val="Calibri"/>
        <family val="2"/>
      </rPr>
      <t xml:space="preserve">
•  '0' (the digit zero) when the field is applicable to the institution but the phenomenon does not occur for that specific institution </t>
    </r>
    <r>
      <rPr>
        <i/>
        <sz val="12"/>
        <color indexed="8"/>
        <rFont val="Calibri"/>
        <family val="2"/>
      </rPr>
      <t>(e.g. when the field refers to covered deposits and the institution has none on its balance sheet).</t>
    </r>
  </si>
  <si>
    <t>. This field is automatically generated on the basis of the field '1C10' in the tab '1. General information'. 
. Mortgage credit institutions can qualify for the lump-sum for small institutions (see field 2B2). Otherwise, they qualify to a simplified approach that is specific to these institutions (50% of the basic annual contribution taking into account deductions (tab 3)). In that case, they don't have to fill in the tab 4.
. However, the resolution authority after assessment of the risk profile could ask for additional information.</t>
  </si>
  <si>
    <t>All fields with a yellow background should be filled electronically by the institution according to the general instructions below.</t>
  </si>
  <si>
    <t>Institutions should follow the filling rules before submitting the reporting form.</t>
  </si>
  <si>
    <t xml:space="preserve">    • </t>
  </si>
  <si>
    <t>. 'investment firm authorized to carry out only limited services and activities' means here investment firms as defined in point (2) of Article 4(1) of the CRR that is subject to the initial capital requirement laid down in Article 28(2) of Directive 2013/36/EU (CRD IV) (see above), which fall within the definition of Article 96(1)(a) or (b) of the CRR or which carry out activity 8 of Annex I Section A of Directive 2004/39/EC but which do not carry out activities 3 or 6 of Annex I Section A of that Directive. This investment firm shall also be covered by the consolidated supervision of the parent undertaking carried out by the ECB in accordance with Article 4(1)(g) of Regulation (EU) No 1024/2013.
. Article 96(1)(a) or (b) of the CRR: '1. For the purposes of Article 92(3), the following categories of investment firm which hold initial capital in accordance with Article 28(2) of Directive 2013/36/EU shall use the calculation of the total risk exposure amount specified in paragraph 2 of this Article:
(a) investment firms that deal on own account only for the purpose of fulfilling or executing a client order or for the purpose of gaining entrance to a clearing and settlement system or a recognised exchange when acting in an agency capacity or executing a client order;
(b) investment firms that meet all the following conditions:
(i) that do not hold client money or securities;
(ii) that undertake only dealing on own account;
(iii) that have no external customers;
(iv) for which the execution and settlement whose transactions takes place under the responsibility of a clearing institution and are guaranteed by that clearing institution.'</t>
  </si>
  <si>
    <t>Of which: not arising from derivatives. This field is automatically generated by deducting qualifying liabilities that arise by virtue of holding client assets or client money arising from derivatives (3C6) from the 'Total accounting value of qualifying liabilities that arise by virtue of holding client assets or client money' (3C5)</t>
  </si>
  <si>
    <t>Of which: not arising from derivatives. This field is automatically generated by deducting qualifying liabilities that arise from promotional loans arising from derivatives (3D6) from the 'Total accounting value of qualifying liabilities that arise from promotional loans' (3D5)</t>
  </si>
  <si>
    <r>
      <t xml:space="preserve">An institution can only deduct a qualifying IPS asset amount </t>
    </r>
    <r>
      <rPr>
        <b/>
        <u/>
        <sz val="10"/>
        <color indexed="8"/>
        <rFont val="Calibri"/>
        <family val="2"/>
      </rPr>
      <t>as it is valued by the IPS member counterpart (as a liability)</t>
    </r>
    <r>
      <rPr>
        <u/>
        <sz val="10"/>
        <color indexed="8"/>
        <rFont val="Calibri"/>
        <family val="2"/>
      </rPr>
      <t xml:space="preserve"> taking into account the derivative adjustment and the 'derivative floor factor' of the same IPS member counterpart (steps in the sub-sections E.i and E.ii that lead to the qualifying IPS liability amount)</t>
    </r>
  </si>
  <si>
    <t>This field only applies if the value to the field '4A2' above is not 'Individual'. Otherwise, please fill in 'Not applicable'.</t>
  </si>
  <si>
    <t>. This field only applies if the value to the field '4A2' above is not 'Individual'. Otherwise, please fill in 'Not applicable'.
. The risk indicator reported below at  (sub-)consolidated level must be attributed to each institution which is part of the (sub-)group ( sub-consolidation group or  consolidation group). Consequently, the institution must report the identifier code (as defined in the field '1A8' for each institution in scope) of all the institutions which are part of the (sub-)consolidation where they are in the scope of the 2017 ex ante contributions. Each identifier code must be separated by a slash (/) without space. For example: XXX1/YYY2/ZZZ3</t>
  </si>
  <si>
    <t>. 'Yes' means that the competent authority authorises waivers from the application of the CET1 ratio risk indicator (as defined below) to institutions at individual level, and has granted this waiver to the institution at the reference date under circumstances defined in Part One, Title II, Chapter 1 of the CRR.
. 'No' means that such a waiver was not granted to the institution. Consequently, the value to the field 4A9 below must be 'Individual', the value to the fields 4A10 to 4A13 must be 'Not applicable', and the institution must report the risk indicators at individual legal entity level at the reference date in the fields 4A14 &amp; 4A15.</t>
  </si>
  <si>
    <t>. 'Yes' means that the competent authority authorises waivers from the application of the Leverage ratio risk indicator (as defined below) to institutions at individual level, and has granted this waiver to the institution at the reference date under circumstances defined in Part One, Title II, Chapter 1 of the CRR.
. 'No' means that such a waiver was not granted to the institution. Consequently, the value to the field 4A2 below must be 'Individual', the value to the fields 4A3 to 4A6 must be 'Not applicable', and the institution must report the leverage ratio at individual legal entity level at the reference date in the field 4A7.</t>
  </si>
  <si>
    <r>
      <t xml:space="preserve">Has the competent authority granted the permission referred to in Article 113(7) of the CRR to the institution?
</t>
    </r>
    <r>
      <rPr>
        <u/>
        <sz val="12"/>
        <rFont val="Calibri"/>
        <family val="2"/>
      </rPr>
      <t>(only to fill in if the value to the field above is 'Yes'. Otherwise 'Not applicable')</t>
    </r>
  </si>
  <si>
    <t>. This field only applies to institutions qualifying for the simplified lump-sum annual contribution for small institutions (2B2 field value is 'Yes'). Otherwise, please fill in 'Not applicable'.
. 'Yes' means that the institution provides all the information required in the tabs 2 &amp; 3 so that an alternative contribution is calculated in accordance with Article 5 of Delegated Regulation 2015/63. Once calculated, this contribution amount will be compared to the lump-sum (calculated in accordance with Article 10(1-8) of Delegated Regulation 2015/63) so that the lower amount is applied to the institution in accordance with Article 10(7) of Regulation 2015/63. 
. 'No' means that the institution does not wish that an alternative individual annual contribution amount is calculated in accordance with Article 5. In the latter case, no more information is required from the institution.</t>
  </si>
  <si>
    <t>Example: Treurenberg 22</t>
  </si>
  <si>
    <t>If the value to this field is 'Yes', then the following field (1C4) must be answered by 'Yes' or 'No'. Otherwise, the following field (1C4) must be filled in by 'Not applicable'.</t>
  </si>
  <si>
    <t xml:space="preserve">Certain investment firms in scope which are authorized to carry out only limited services and activities are not subject or may be exempted from certain capital and liquidity requirements. Consequently, many of the risk adjustment metrics in the tab '4. Risk adjustment' would not apply to them. A specific simplified calculation method is therefore applied to these institutions. </t>
  </si>
  <si>
    <t>Field to fill in by the institution? (Yes / No)</t>
  </si>
  <si>
    <r>
      <t xml:space="preserve">Institutions that qualify for the </t>
    </r>
    <r>
      <rPr>
        <b/>
        <sz val="12"/>
        <color indexed="10"/>
        <rFont val="Calibri"/>
        <family val="2"/>
      </rPr>
      <t>simplified calculation method</t>
    </r>
    <r>
      <rPr>
        <sz val="12"/>
        <color indexed="10"/>
        <rFont val="Calibri"/>
        <family val="2"/>
      </rPr>
      <t>, should follow specific instructions.</t>
    </r>
  </si>
  <si>
    <t>Accounting value of liabilities arising from all derivative contracts (excluding credit derivatives) held on-balance sheet ('2C2') must be greater or equal than qualifying liabilities related to clearing activities arising from derivatives held on-balance sheet ('3A6')</t>
  </si>
  <si>
    <t>Accounting value of liabilities arising from all derivative contracts (excluding credit derivatives) held on-balance sheet ('2C2') must be greater or equal than qualifying liabilities related to the activities of a CSD arising from derivatives held on-balance sheet ('3B6')</t>
  </si>
  <si>
    <t>Accounting value of liabilities arising from all derivative contracts (excluding credit derivatives) held on-balance sheet ('2C2') must be greater or equal than qualifying liabilities that arise by virtue of holding client assets or client money arising from derivatives held on-balance sheet ('3C6')</t>
  </si>
  <si>
    <t>Accounting value of liabilities arising from all derivative contracts (excluding credit derivatives) held on-balance sheet ('2C2') must be greater or equal than qualifying liabilities that arise from promotional loans arising from derivatives held on-balance sheet ('3D6')</t>
  </si>
  <si>
    <t>Accounting value of liabilities arising from all derivative contracts (excluding credit derivatives) held on-balance sheet ('2C2') must be greater or equal than qualifying IPS liabilities arising from derivatives held on-balance sheet ('3E6')</t>
  </si>
  <si>
    <t>2C1; 2C2; 2C3</t>
  </si>
  <si>
    <r>
      <t xml:space="preserve">Control Passed? 
</t>
    </r>
    <r>
      <rPr>
        <sz val="11"/>
        <rFont val="Calibri"/>
        <family val="2"/>
      </rPr>
      <t>('NOK' means to correct; 'Warning' means to check)</t>
    </r>
  </si>
  <si>
    <t>Derivative contracts (excluding credit derivatives) valued in accordance with the leverage ratio methodology ('2C1') is very likely to be greater than zero if  total accounting value of liabilities arising from all derivative contracts (excluding credit derivatives) ('2C4') is greater than zero</t>
  </si>
  <si>
    <t>Rule ID</t>
  </si>
  <si>
    <t>Total qualifying deductible amount are very likely less than Total liabilities after adjustment of liabilities arising from all derivative contracts (excluding credit derivatives) ('2C6'). A transaction can only be deducted once.</t>
  </si>
  <si>
    <r>
      <t xml:space="preserve">. If the value to this field is 'Yes', then the institution is authorized to carry out only limited services and activities, and is not subject or may be exempted from certain capital and liquidity requirements. Consequently, many of the risk adjustment metrics in the tab '4. Risk adjustment' would not apply to them. 
. This institution thus qualifies for a simplified calculation method: 
a) If the field 2B2 is 'Yes', then the institution is qualified for the simplified lump-sum methodology and must only fill in tabs 1 &amp; 2 (until section B); </t>
    </r>
    <r>
      <rPr>
        <sz val="10"/>
        <rFont val="Calibri"/>
        <family val="2"/>
      </rPr>
      <t xml:space="preserve">however, the resolution authority after assessment of the risk profile could ask for additional information;
b) Otherwise, it qualifies for a simplified calculation method (see tab 3 Deductions - Section G) and must only fill in tabs 1 to 3.
</t>
    </r>
  </si>
  <si>
    <t>If the value of this field is 'Yes' then:
a) If the field 2B2 is 'Yes', then the institution is qualified for the simplified lump-sum methodology and must only fill in tabs 1 &amp; 2 (until section B); however, the resolution authority after assessment of the risk profile could ask for additional information (see below);
b) If the institution has a risk profile that is similar or above the risk profile of the institution which has used the resolution financing arrangement for any of the purposes referred to in Article 101 of BRRD (see tab 2 - B.iii), it must fill in the full reporting form (tabs 1 to 4);
c) Otherwise, it must only fill in the tabs 1, 2 &amp; 3.</t>
  </si>
  <si>
    <r>
      <t xml:space="preserve">. This field allows to calculate the individual basic annual contribution (see Read me tab - Section A). 
. In case the institution does not hold covered deposits or eligible deposits as defined in the Article 2.1(4) of Directive 2014/49/EU (DGSD) at the reference date, it must report '0' (zero) for this field.
. In accordance with the Article 16 of the Delegated Regulation 2015/63, DGSs will also report the amount of covered deposists at the end of each quarter of 2015 and 2016. The 2016 data on covered deposits will be used to determine the annual target level.
</t>
    </r>
    <r>
      <rPr>
        <u/>
        <sz val="10"/>
        <color indexed="8"/>
        <rFont val="Calibri"/>
        <family val="2"/>
      </rPr>
      <t xml:space="preserve">. Additional guidance will be provided for this field. </t>
    </r>
  </si>
  <si>
    <r>
      <rPr>
        <b/>
        <sz val="12"/>
        <rFont val="Calibri"/>
        <family val="2"/>
      </rPr>
      <t xml:space="preserve">Additional assurance on the provided data by the institution may </t>
    </r>
    <r>
      <rPr>
        <sz val="12"/>
        <rFont val="Calibri"/>
        <family val="2"/>
      </rPr>
      <t>be requested under specific circumstances. Additional instructions will be provided by the NRA.</t>
    </r>
  </si>
  <si>
    <r>
      <t xml:space="preserve">Is there text other than 'Not applicable' or 'Not available'?
</t>
    </r>
    <r>
      <rPr>
        <sz val="11"/>
        <color theme="1"/>
        <rFont val="Calibri"/>
        <family val="2"/>
        <scheme val="minor"/>
      </rPr>
      <t>('NOK' means yes (to correct))</t>
    </r>
  </si>
  <si>
    <r>
      <t xml:space="preserve">Filing rules: </t>
    </r>
    <r>
      <rPr>
        <sz val="12"/>
        <rFont val="Calibri"/>
        <family val="2"/>
      </rPr>
      <t xml:space="preserve">the reporting form should be filled in accordance with specific filing rules. Please contact the national resolution authority for further guidance. </t>
    </r>
  </si>
  <si>
    <t>. This field only applies to an institution whose supervision started in the course of 2016 calendar year. Otherwise, leave the cell empty (blank).
. In case this field applies to the institution, it must contact the national resolution authority for further guidance in order to fill in the reporting form.</t>
  </si>
  <si>
    <t>DD/MM/YYYY / Blank (if not applicable)</t>
  </si>
  <si>
    <t>Please remember that derivative adjustment in tab 2 (Section C) should be filled in to compute final deductible amounts.</t>
  </si>
  <si>
    <t>. All liabilities arising from all derivative contracts (as defined on the left, even if they are booked off-balance sheet under national accounting standards) must be valued in accordance with the leverage ratio methodology (as defined on the left) of the CRR on a quarterly basis for the reference year so that a yearly average of quarterly values is computed and reported in this field. If this same value is only available for one or some quarters of the reference year, the yearly average of these quarters must be reported.
. For the value reported in this cell, only netting agreements recognised by the national competent authority in accordance with Art. 295 of the CRR can be taken into account.</t>
  </si>
  <si>
    <t>1C7; 1C8</t>
  </si>
  <si>
    <t>Only an investment firm ('1C7') can be an investment firm with limited services ('1C8').</t>
  </si>
  <si>
    <t>The leverage ratio ('4A7') should be a value between zero and one.</t>
  </si>
  <si>
    <t>Alphanumeric (20) / Not applicable</t>
  </si>
  <si>
    <r>
      <t xml:space="preserve">If the value to the field '1C10' above is 'Yes' then no more information is needed from the institution (the resolution authority after assessment of the risk profile could ask for additional information).
</t>
    </r>
    <r>
      <rPr>
        <b/>
        <i/>
        <sz val="12"/>
        <color indexed="8"/>
        <rFont val="Calibri"/>
        <family val="2"/>
      </rPr>
      <t>Otherwise, please move to the next tab.</t>
    </r>
  </si>
  <si>
    <r>
      <t xml:space="preserve">An investment firm </t>
    </r>
    <r>
      <rPr>
        <sz val="11"/>
        <color theme="1"/>
        <rFont val="Calibri"/>
        <family val="2"/>
        <scheme val="minor"/>
      </rPr>
      <t>with limited services and activities ('1C8</t>
    </r>
    <r>
      <rPr>
        <strike/>
        <sz val="11"/>
        <color theme="1"/>
        <rFont val="Calibri"/>
        <family val="2"/>
        <scheme val="minor"/>
      </rPr>
      <t>7</t>
    </r>
    <r>
      <rPr>
        <sz val="11"/>
        <color theme="1"/>
        <rFont val="Calibri"/>
        <family val="2"/>
        <scheme val="minor"/>
      </rPr>
      <t>') cannot be a CCP ('1C5'), a CSD ('1C6') or, a promotional bank ('1C9')</t>
    </r>
  </si>
  <si>
    <r>
      <t>1C</t>
    </r>
    <r>
      <rPr>
        <sz val="11"/>
        <color theme="1"/>
        <rFont val="Calibri"/>
        <family val="2"/>
        <scheme val="minor"/>
      </rPr>
      <t>8; 1C5; 1C6; 1C9</t>
    </r>
  </si>
  <si>
    <t>. RIAD MFI code: ECB Monetary Financial Institutions unique IDentifier (MFI ID) of the credit institution
. SRB identifier: To be used where a RIAD MFI code is not available.</t>
  </si>
  <si>
    <t>RIAD MFI codes:
. All RIAD MFI codes start with the 2 letter ISO country code. 
. Link to the ECB search engine for MFI IDs: 
https://mfi-assets.ecb.int/queryMfi.htm
. Link to ECB MFI user guide: https://www.ecb.europa.eu/stats/money/mfi/general/html/mfi_userguide.en.html
SRB identifier:
. The SRB identifier is the national identifier code as assigned by the national resolution authority amended by the 2 letter ISO country code at the beginning unless the national identifier already starts with the 2 letter ISO country code.</t>
  </si>
  <si>
    <t>As mentioned in the general instruction No 4 in the 'Read me' tab, a competent authority and/or the resolution authority, as applicable, can grant a waiver to an institution for the application of a risk indicator at individual entity level under the circumstances foreseen in Article 8 of Delegated Regulation (EU) 2015/63 (provided that the competent authority authorises the application of such waivers). In that specific case, the associated risk indicators are to be reported at the lowest  sub-consolidated level. If there is a waiver at individual entity level and there is only one  consolidation level, the associated risk indicators are to be reported at consolidated level. If, despite such a waiver having been granted, figures are available at neither sub-consolidated level nor consolidated level, the associated risk indicators are to be produced and reported at individual entity level. The score obtained by that risk indicator at  sub-consolidated or consolidated level is to be attributed to each institution which is part of the  (sub-)consolidation for the purposes of calculating that institution's risk indicator</t>
  </si>
  <si>
    <r>
      <t xml:space="preserve">RIAD MFI code of the </t>
    </r>
    <r>
      <rPr>
        <sz val="12"/>
        <color theme="1"/>
        <rFont val="Calibri"/>
        <family val="2"/>
      </rPr>
      <t xml:space="preserve">institution </t>
    </r>
    <r>
      <rPr>
        <u/>
        <sz val="12"/>
        <color theme="1"/>
        <rFont val="Calibri"/>
        <family val="2"/>
      </rPr>
      <t xml:space="preserve">(for credit institutions only) </t>
    </r>
    <r>
      <rPr>
        <sz val="12"/>
        <color theme="1"/>
        <rFont val="Calibri"/>
        <family val="2"/>
      </rPr>
      <t>or SRB identifier where a RIAD MFI code is not available</t>
    </r>
  </si>
  <si>
    <t>National identifier code of the institution</t>
  </si>
  <si>
    <r>
      <t>Alphanumeric (30)</t>
    </r>
    <r>
      <rPr>
        <sz val="12"/>
        <color rgb="FFFF0000"/>
        <rFont val="Calibri"/>
        <family val="2"/>
        <scheme val="minor"/>
      </rPr>
      <t/>
    </r>
  </si>
  <si>
    <t>Before the submission to the national resolution authority, each institution must check that the reporting form is complete and passes the checks included in the Tab 6.</t>
  </si>
  <si>
    <t>Yes / No / Missing</t>
  </si>
  <si>
    <r>
      <t xml:space="preserve">Last submission deadline: </t>
    </r>
    <r>
      <rPr>
        <b/>
        <sz val="12"/>
        <color indexed="10"/>
        <rFont val="Calibri"/>
        <family val="2"/>
      </rPr>
      <t>16 January 2017</t>
    </r>
    <r>
      <rPr>
        <sz val="12"/>
        <color indexed="10"/>
        <rFont val="Calibri"/>
        <family val="2"/>
      </rPr>
      <t xml:space="preserve"> (possible to submit earlier)</t>
    </r>
  </si>
  <si>
    <r>
      <rPr>
        <b/>
        <sz val="12"/>
        <rFont val="Calibri"/>
        <family val="2"/>
      </rPr>
      <t>Submission deadline:</t>
    </r>
    <r>
      <rPr>
        <sz val="12"/>
        <rFont val="Calibri"/>
        <family val="2"/>
      </rPr>
      <t xml:space="preserve"> The whole reporting form must be returned to the national resolution authority </t>
    </r>
    <r>
      <rPr>
        <b/>
        <sz val="12"/>
        <rFont val="Calibri"/>
        <family val="2"/>
      </rPr>
      <t>by 16 January 2017 at the latest</t>
    </r>
    <r>
      <rPr>
        <sz val="12"/>
        <rFont val="Calibri"/>
        <family val="2"/>
      </rPr>
      <t xml:space="preserve"> in accordance with the modalities defined by that authority.</t>
    </r>
    <r>
      <rPr>
        <vertAlign val="superscript"/>
        <sz val="12"/>
        <rFont val="Calibri"/>
        <family val="2"/>
      </rPr>
      <t xml:space="preserve">3 </t>
    </r>
  </si>
  <si>
    <r>
      <rPr>
        <b/>
        <sz val="12"/>
        <color indexed="8"/>
        <rFont val="Calibri"/>
        <family val="2"/>
      </rPr>
      <t>Where the information is not provided by the institution by 16 January 2017</t>
    </r>
    <r>
      <rPr>
        <sz val="12"/>
        <color indexed="8"/>
        <rFont val="Calibri"/>
        <family val="2"/>
      </rPr>
      <t>, the Single Resolution Board (hereafter 'the Board') may assign the institution concerned to the highest risk adjusting multiplier as referred to in Article 9 of Delegated Regulation (EU) 2015/63. Where the institution does not submit all the information required in the present reporting form by 16 January 2017, the Board will use estimates or its own assumptions in order to calculate the annual contribution of the institution concerned.</t>
    </r>
    <r>
      <rPr>
        <vertAlign val="superscript"/>
        <sz val="12"/>
        <color indexed="8"/>
        <rFont val="Calibri"/>
        <family val="2"/>
      </rPr>
      <t>7</t>
    </r>
  </si>
  <si>
    <r>
      <t xml:space="preserve">Where an institution is a </t>
    </r>
    <r>
      <rPr>
        <b/>
        <sz val="12"/>
        <color theme="1"/>
        <rFont val="Calibri"/>
        <family val="2"/>
      </rPr>
      <t>newly supervised institution</t>
    </r>
    <r>
      <rPr>
        <sz val="12"/>
        <color theme="1"/>
        <rFont val="Calibri"/>
        <family val="2"/>
      </rPr>
      <t>, meaning that its supervision started in the course of 2016 calendar year, it must contact the national resolution authority for further guidance in order to fill in the reporting form.</t>
    </r>
  </si>
  <si>
    <t xml:space="preserve">. A 'Yes' answer means that the institution has merged with another institution in scope (see Section D in the 'Read me' tab) after the reference date (see below).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</si>
</sst>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yyyy\-mm\-dd;@"/>
  </numFmts>
  <fonts count="81" x14ac:knownFonts="1">
    <font>
      <sz val="11"/>
      <color theme="1"/>
      <name val="Calibri"/>
      <family val="2"/>
      <scheme val="minor"/>
    </font>
    <font>
      <sz val="10"/>
      <name val="Arial"/>
      <family val="2"/>
    </font>
    <font>
      <b/>
      <sz val="18"/>
      <color indexed="9"/>
      <name val="Calibri"/>
      <family val="2"/>
    </font>
    <font>
      <b/>
      <i/>
      <sz val="18"/>
      <color indexed="9"/>
      <name val="Calibri"/>
      <family val="2"/>
    </font>
    <font>
      <sz val="18"/>
      <color indexed="9"/>
      <name val="Calibri"/>
      <family val="2"/>
    </font>
    <font>
      <sz val="12"/>
      <name val="Calibri"/>
      <family val="2"/>
    </font>
    <font>
      <b/>
      <sz val="12"/>
      <name val="Calibri"/>
      <family val="2"/>
    </font>
    <font>
      <u/>
      <sz val="12"/>
      <name val="Calibri"/>
      <family val="2"/>
    </font>
    <font>
      <i/>
      <sz val="12"/>
      <color indexed="8"/>
      <name val="Calibri"/>
      <family val="2"/>
    </font>
    <font>
      <i/>
      <sz val="11"/>
      <color indexed="8"/>
      <name val="Calibri"/>
      <family val="2"/>
    </font>
    <font>
      <sz val="11"/>
      <color indexed="8"/>
      <name val="Calibri"/>
      <family val="2"/>
    </font>
    <font>
      <sz val="9"/>
      <name val="Calibri"/>
      <family val="2"/>
    </font>
    <font>
      <b/>
      <sz val="9"/>
      <name val="Calibri"/>
      <family val="2"/>
    </font>
    <font>
      <b/>
      <i/>
      <sz val="12"/>
      <color indexed="8"/>
      <name val="Calibri"/>
      <family val="2"/>
    </font>
    <font>
      <u/>
      <sz val="10"/>
      <color indexed="8"/>
      <name val="Calibri"/>
      <family val="2"/>
    </font>
    <font>
      <b/>
      <u/>
      <sz val="10"/>
      <color indexed="8"/>
      <name val="Calibri"/>
      <family val="2"/>
    </font>
    <font>
      <sz val="11"/>
      <name val="Calibri"/>
      <family val="2"/>
    </font>
    <font>
      <b/>
      <sz val="10"/>
      <color indexed="9"/>
      <name val="Calibri"/>
      <family val="2"/>
    </font>
    <font>
      <sz val="12"/>
      <color indexed="8"/>
      <name val="Calibri"/>
      <family val="2"/>
    </font>
    <font>
      <b/>
      <sz val="12"/>
      <color indexed="8"/>
      <name val="Calibri"/>
      <family val="2"/>
    </font>
    <font>
      <i/>
      <sz val="12"/>
      <name val="Calibri"/>
      <family val="2"/>
    </font>
    <font>
      <b/>
      <sz val="11"/>
      <name val="Calibri"/>
      <family val="2"/>
    </font>
    <font>
      <vertAlign val="superscript"/>
      <sz val="12"/>
      <name val="Calibri"/>
      <family val="2"/>
    </font>
    <font>
      <u/>
      <sz val="12"/>
      <color indexed="30"/>
      <name val="Calibri"/>
      <family val="2"/>
    </font>
    <font>
      <vertAlign val="superscript"/>
      <sz val="12"/>
      <color indexed="8"/>
      <name val="Calibri"/>
      <family val="2"/>
    </font>
    <font>
      <i/>
      <sz val="9"/>
      <name val="Calibri"/>
      <family val="2"/>
    </font>
    <font>
      <i/>
      <vertAlign val="superscript"/>
      <sz val="9"/>
      <name val="Calibri"/>
      <family val="2"/>
    </font>
    <font>
      <b/>
      <sz val="12"/>
      <color indexed="10"/>
      <name val="Calibri"/>
      <family val="2"/>
    </font>
    <font>
      <sz val="12"/>
      <color indexed="10"/>
      <name val="Calibri"/>
      <family val="2"/>
    </font>
    <font>
      <sz val="10"/>
      <name val="Calibri"/>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12"/>
      <color rgb="FFFF0000"/>
      <name val="Calibri"/>
      <family val="2"/>
      <scheme val="minor"/>
    </font>
    <font>
      <sz val="10"/>
      <color theme="1"/>
      <name val="Calibri"/>
      <family val="2"/>
      <scheme val="minor"/>
    </font>
    <font>
      <i/>
      <sz val="11"/>
      <color theme="1"/>
      <name val="Calibri"/>
      <family val="2"/>
      <scheme val="minor"/>
    </font>
    <font>
      <sz val="11"/>
      <name val="Calibri"/>
      <family val="2"/>
      <scheme val="minor"/>
    </font>
    <font>
      <b/>
      <sz val="14"/>
      <color theme="1"/>
      <name val="Calibri"/>
      <family val="2"/>
      <scheme val="minor"/>
    </font>
    <font>
      <i/>
      <sz val="11"/>
      <color rgb="FFFF0000"/>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b/>
      <sz val="18"/>
      <color theme="0"/>
      <name val="Calibri"/>
      <family val="2"/>
      <scheme val="minor"/>
    </font>
    <font>
      <b/>
      <i/>
      <sz val="11"/>
      <color rgb="FFFF0000"/>
      <name val="Calibri"/>
      <family val="2"/>
      <scheme val="minor"/>
    </font>
    <font>
      <b/>
      <i/>
      <sz val="14"/>
      <color theme="1"/>
      <name val="Calibri"/>
      <family val="2"/>
      <scheme val="minor"/>
    </font>
    <font>
      <i/>
      <sz val="12"/>
      <name val="Calibri"/>
      <family val="2"/>
      <scheme val="minor"/>
    </font>
    <font>
      <b/>
      <sz val="11"/>
      <color rgb="FFFF0000"/>
      <name val="Calibri"/>
      <family val="2"/>
      <scheme val="minor"/>
    </font>
    <font>
      <b/>
      <i/>
      <sz val="12"/>
      <name val="Calibri"/>
      <family val="2"/>
      <scheme val="minor"/>
    </font>
    <font>
      <sz val="12"/>
      <color indexed="8"/>
      <name val="Calibri"/>
      <family val="2"/>
      <scheme val="minor"/>
    </font>
    <font>
      <sz val="10"/>
      <name val="Calibri"/>
      <family val="2"/>
      <scheme val="minor"/>
    </font>
    <font>
      <b/>
      <sz val="11"/>
      <name val="Calibri"/>
      <family val="2"/>
      <scheme val="minor"/>
    </font>
    <font>
      <i/>
      <sz val="12"/>
      <color theme="1"/>
      <name val="Calibri"/>
      <family val="2"/>
      <scheme val="minor"/>
    </font>
    <font>
      <i/>
      <sz val="11"/>
      <name val="Calibri"/>
      <family val="2"/>
      <scheme val="minor"/>
    </font>
    <font>
      <sz val="9"/>
      <name val="Calibri"/>
      <family val="2"/>
      <scheme val="minor"/>
    </font>
    <font>
      <sz val="11"/>
      <color theme="10"/>
      <name val="Calibri"/>
      <family val="2"/>
      <scheme val="minor"/>
    </font>
    <font>
      <b/>
      <i/>
      <sz val="18"/>
      <color theme="0"/>
      <name val="Calibri"/>
      <family val="2"/>
      <scheme val="minor"/>
    </font>
    <font>
      <i/>
      <sz val="12"/>
      <color rgb="FFFF0000"/>
      <name val="Calibri"/>
      <family val="2"/>
      <scheme val="minor"/>
    </font>
    <font>
      <b/>
      <sz val="10"/>
      <color theme="1"/>
      <name val="Calibri"/>
      <family val="2"/>
      <scheme val="minor"/>
    </font>
    <font>
      <sz val="9"/>
      <color theme="1"/>
      <name val="Calibri"/>
      <family val="2"/>
      <scheme val="minor"/>
    </font>
    <font>
      <i/>
      <sz val="10"/>
      <color theme="1"/>
      <name val="Calibri"/>
      <family val="2"/>
      <scheme val="minor"/>
    </font>
    <font>
      <u/>
      <sz val="10"/>
      <color theme="1"/>
      <name val="Calibri"/>
      <family val="2"/>
      <scheme val="minor"/>
    </font>
    <font>
      <u/>
      <sz val="9"/>
      <color theme="10"/>
      <name val="Calibri"/>
      <family val="2"/>
      <scheme val="minor"/>
    </font>
    <font>
      <b/>
      <u/>
      <sz val="12"/>
      <color rgb="FF0070C0"/>
      <name val="Calibri"/>
      <family val="2"/>
      <scheme val="minor"/>
    </font>
    <font>
      <u/>
      <sz val="12"/>
      <color theme="10"/>
      <name val="Calibri"/>
      <family val="2"/>
      <scheme val="minor"/>
    </font>
    <font>
      <i/>
      <sz val="9"/>
      <name val="Calibri"/>
      <family val="2"/>
      <scheme val="minor"/>
    </font>
    <font>
      <b/>
      <sz val="14"/>
      <color rgb="FFFF0000"/>
      <name val="Calibri"/>
      <family val="2"/>
      <scheme val="minor"/>
    </font>
    <font>
      <sz val="10"/>
      <color rgb="FFFF0000"/>
      <name val="Calibri"/>
      <family val="2"/>
      <scheme val="minor"/>
    </font>
    <font>
      <b/>
      <sz val="14"/>
      <name val="Calibri"/>
      <family val="2"/>
      <scheme val="minor"/>
    </font>
    <font>
      <sz val="12"/>
      <color theme="1"/>
      <name val="Calibri"/>
      <family val="2"/>
    </font>
    <font>
      <sz val="12"/>
      <color rgb="FF0070C0"/>
      <name val="Calibri"/>
      <family val="2"/>
      <scheme val="minor"/>
    </font>
    <font>
      <i/>
      <sz val="20"/>
      <color theme="0"/>
      <name val="Calibri"/>
      <family val="2"/>
    </font>
    <font>
      <i/>
      <sz val="20"/>
      <color theme="0"/>
      <name val="Calibri"/>
      <family val="2"/>
      <scheme val="minor"/>
    </font>
    <font>
      <strike/>
      <sz val="12"/>
      <color rgb="FFFF0000"/>
      <name val="Calibri"/>
      <family val="2"/>
      <scheme val="minor"/>
    </font>
    <font>
      <strike/>
      <sz val="11"/>
      <color theme="1"/>
      <name val="Calibri"/>
      <family val="2"/>
      <scheme val="minor"/>
    </font>
    <font>
      <u/>
      <sz val="12"/>
      <color theme="1"/>
      <name val="Calibri"/>
      <family val="2"/>
    </font>
    <font>
      <b/>
      <sz val="12"/>
      <color theme="1"/>
      <name val="Calibri"/>
      <family val="2"/>
    </font>
  </fonts>
  <fills count="12">
    <fill>
      <patternFill patternType="none"/>
    </fill>
    <fill>
      <patternFill patternType="gray125"/>
    </fill>
    <fill>
      <patternFill patternType="solid">
        <fgColor indexed="9"/>
        <bgColor indexed="64"/>
      </patternFill>
    </fill>
    <fill>
      <patternFill patternType="solid">
        <fgColor theme="5" tint="0.39994506668294322"/>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rgb="FFFF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rgb="FF0070C0"/>
      </top>
      <bottom style="medium">
        <color rgb="FF0070C0"/>
      </bottom>
      <diagonal/>
    </border>
    <border>
      <left style="medium">
        <color rgb="FF0070C0"/>
      </left>
      <right style="thin">
        <color indexed="64"/>
      </right>
      <top style="medium">
        <color rgb="FF0070C0"/>
      </top>
      <bottom style="medium">
        <color rgb="FF0070C0"/>
      </bottom>
      <diagonal/>
    </border>
    <border>
      <left/>
      <right style="thin">
        <color indexed="64"/>
      </right>
      <top style="medium">
        <color rgb="FF0070C0"/>
      </top>
      <bottom style="medium">
        <color rgb="FF0070C0"/>
      </bottom>
      <diagonal/>
    </border>
    <border>
      <left style="thin">
        <color indexed="64"/>
      </left>
      <right style="medium">
        <color rgb="FF0070C0"/>
      </right>
      <top style="medium">
        <color rgb="FF0070C0"/>
      </top>
      <bottom style="medium">
        <color rgb="FF0070C0"/>
      </bottom>
      <diagonal/>
    </border>
    <border>
      <left/>
      <right style="thick">
        <color theme="8"/>
      </right>
      <top/>
      <bottom/>
      <diagonal/>
    </border>
    <border>
      <left style="thick">
        <color theme="8"/>
      </left>
      <right/>
      <top/>
      <bottom/>
      <diagonal/>
    </border>
    <border>
      <left/>
      <right/>
      <top style="thick">
        <color theme="8"/>
      </top>
      <bottom style="thick">
        <color theme="8"/>
      </bottom>
      <diagonal/>
    </border>
    <border>
      <left/>
      <right style="thick">
        <color theme="8"/>
      </right>
      <top style="thick">
        <color theme="8"/>
      </top>
      <bottom style="thick">
        <color theme="8"/>
      </bottom>
      <diagonal/>
    </border>
    <border>
      <left/>
      <right/>
      <top/>
      <bottom style="thick">
        <color rgb="FF0070C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right style="medium">
        <color theme="8"/>
      </right>
      <top/>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indexed="64"/>
      </left>
      <right/>
      <top style="medium">
        <color rgb="FF0070C0"/>
      </top>
      <bottom style="medium">
        <color rgb="FF0070C0"/>
      </bottom>
      <diagonal/>
    </border>
  </borders>
  <cellStyleXfs count="5">
    <xf numFmtId="0" fontId="0" fillId="0" borderId="0"/>
    <xf numFmtId="0" fontId="33" fillId="0" borderId="0" applyNumberFormat="0" applyFill="0" applyBorder="0" applyAlignment="0" applyProtection="0"/>
    <xf numFmtId="0" fontId="1" fillId="0" borderId="0"/>
    <xf numFmtId="9" fontId="30" fillId="0" borderId="0" applyFont="0" applyFill="0" applyBorder="0" applyAlignment="0" applyProtection="0"/>
    <xf numFmtId="49" fontId="1" fillId="3" borderId="1" applyFont="0">
      <alignment vertical="center"/>
    </xf>
  </cellStyleXfs>
  <cellXfs count="479">
    <xf numFmtId="0" fontId="0" fillId="0" borderId="0" xfId="0"/>
    <xf numFmtId="0" fontId="0" fillId="4" borderId="0" xfId="0" applyFont="1" applyFill="1"/>
    <xf numFmtId="0" fontId="0" fillId="0" borderId="0" xfId="0" applyFont="1"/>
    <xf numFmtId="0" fontId="0" fillId="0" borderId="0" xfId="0" applyFont="1" applyFill="1"/>
    <xf numFmtId="0" fontId="0" fillId="0" borderId="0" xfId="0" applyFont="1" applyBorder="1"/>
    <xf numFmtId="0" fontId="0" fillId="0" borderId="0" xfId="0" applyFont="1" applyFill="1" applyAlignment="1">
      <alignment horizontal="left" vertical="top" wrapText="1"/>
    </xf>
    <xf numFmtId="0" fontId="0" fillId="0" borderId="0" xfId="0" applyFont="1" applyAlignment="1">
      <alignment vertical="top"/>
    </xf>
    <xf numFmtId="0" fontId="0" fillId="0" borderId="0" xfId="0" applyFont="1" applyFill="1" applyBorder="1"/>
    <xf numFmtId="0" fontId="0" fillId="0" borderId="0" xfId="0" applyFont="1" applyFill="1" applyBorder="1" applyAlignment="1">
      <alignment vertical="top"/>
    </xf>
    <xf numFmtId="0" fontId="36" fillId="0" borderId="0" xfId="0" applyFont="1" applyBorder="1" applyAlignment="1"/>
    <xf numFmtId="0" fontId="0" fillId="0" borderId="0" xfId="0" applyFont="1" applyFill="1" applyBorder="1" applyAlignment="1">
      <alignment horizontal="left"/>
    </xf>
    <xf numFmtId="0" fontId="0" fillId="0" borderId="0" xfId="0" applyFont="1" applyAlignment="1">
      <alignment horizontal="left"/>
    </xf>
    <xf numFmtId="0" fontId="31" fillId="0" borderId="0" xfId="0" applyFont="1" applyFill="1" applyAlignment="1">
      <alignment horizontal="left" vertical="top" wrapText="1"/>
    </xf>
    <xf numFmtId="0" fontId="0" fillId="0" borderId="0" xfId="0" applyFont="1" applyFill="1" applyBorder="1" applyAlignment="1">
      <alignment horizontal="left" vertical="top" wrapText="1"/>
    </xf>
    <xf numFmtId="0" fontId="34" fillId="0" borderId="0" xfId="0" applyFont="1" applyFill="1" applyAlignment="1">
      <alignment horizontal="left" vertical="top" wrapText="1"/>
    </xf>
    <xf numFmtId="0" fontId="0" fillId="0" borderId="0" xfId="0" applyFont="1" applyBorder="1" applyAlignment="1">
      <alignment horizontal="left" vertical="top" wrapText="1"/>
    </xf>
    <xf numFmtId="0" fontId="37" fillId="0" borderId="0" xfId="0" applyFont="1" applyFill="1" applyBorder="1" applyAlignment="1">
      <alignment horizontal="left" vertical="top" wrapText="1"/>
    </xf>
    <xf numFmtId="0" fontId="0" fillId="0" borderId="1" xfId="0" applyFont="1" applyBorder="1" applyAlignment="1">
      <alignment horizontal="left" vertical="top" wrapText="1"/>
    </xf>
    <xf numFmtId="0" fontId="31" fillId="0" borderId="0" xfId="0" applyFont="1" applyAlignment="1">
      <alignment horizontal="left" vertical="top" wrapText="1"/>
    </xf>
    <xf numFmtId="0" fontId="31" fillId="0" borderId="0" xfId="0" applyFont="1" applyFill="1" applyBorder="1" applyAlignment="1">
      <alignment horizontal="left" vertical="top" wrapText="1"/>
    </xf>
    <xf numFmtId="0" fontId="32" fillId="0" borderId="0" xfId="0" applyFont="1" applyFill="1" applyAlignment="1">
      <alignment horizontal="left" vertical="top" wrapText="1"/>
    </xf>
    <xf numFmtId="0" fontId="38" fillId="0" borderId="0" xfId="0" applyFont="1" applyAlignment="1">
      <alignment horizontal="left" vertical="top"/>
    </xf>
    <xf numFmtId="1" fontId="0" fillId="0" borderId="0" xfId="0" applyNumberFormat="1" applyFont="1" applyFill="1" applyBorder="1" applyAlignment="1">
      <alignment horizontal="left" vertical="top"/>
    </xf>
    <xf numFmtId="0" fontId="0" fillId="0" borderId="0" xfId="0" applyFont="1" applyAlignment="1">
      <alignment horizontal="left" indent="1"/>
    </xf>
    <xf numFmtId="0" fontId="0" fillId="0" borderId="0" xfId="0" applyFont="1" applyAlignment="1">
      <alignment horizontal="left" vertical="top" indent="1"/>
    </xf>
    <xf numFmtId="0" fontId="39" fillId="2" borderId="0" xfId="0" applyFont="1" applyFill="1" applyBorder="1" applyAlignment="1" applyProtection="1">
      <alignment horizontal="left" vertical="top" indent="1"/>
    </xf>
    <xf numFmtId="0" fontId="39" fillId="2" borderId="0" xfId="0" applyFont="1" applyFill="1" applyBorder="1" applyAlignment="1" applyProtection="1">
      <alignment horizontal="left" vertical="top" wrapText="1" indent="1"/>
    </xf>
    <xf numFmtId="0" fontId="39" fillId="0" borderId="0" xfId="0" applyFont="1" applyFill="1" applyBorder="1" applyAlignment="1" applyProtection="1">
      <alignment horizontal="left" vertical="top" indent="1"/>
    </xf>
    <xf numFmtId="0" fontId="40" fillId="0" borderId="0" xfId="0" applyFont="1" applyFill="1" applyAlignment="1">
      <alignment horizontal="left"/>
    </xf>
    <xf numFmtId="0" fontId="0" fillId="0" borderId="0" xfId="0" applyFont="1" applyFill="1" applyAlignment="1">
      <alignment horizontal="left" indent="1"/>
    </xf>
    <xf numFmtId="0" fontId="38" fillId="0" borderId="0" xfId="0" applyFont="1" applyFill="1" applyAlignment="1">
      <alignment horizontal="right"/>
    </xf>
    <xf numFmtId="0" fontId="39" fillId="2" borderId="0" xfId="0" applyFont="1" applyFill="1" applyBorder="1" applyAlignment="1" applyProtection="1">
      <alignment horizontal="left" vertical="top" indent="3"/>
    </xf>
    <xf numFmtId="0" fontId="0" fillId="0" borderId="0" xfId="0" applyFont="1" applyAlignment="1">
      <alignment horizontal="left" vertical="top"/>
    </xf>
    <xf numFmtId="0" fontId="39" fillId="0" borderId="0" xfId="0" applyFont="1" applyFill="1" applyBorder="1" applyAlignment="1" applyProtection="1">
      <alignment horizontal="left" vertical="top" wrapText="1" indent="1"/>
    </xf>
    <xf numFmtId="0" fontId="41" fillId="0" borderId="0" xfId="0" applyFont="1" applyFill="1" applyAlignment="1">
      <alignment horizontal="right"/>
    </xf>
    <xf numFmtId="0" fontId="0" fillId="0" borderId="0" xfId="0" applyFont="1" applyFill="1" applyBorder="1" applyAlignment="1">
      <alignment horizontal="left" indent="1"/>
    </xf>
    <xf numFmtId="0" fontId="39" fillId="2" borderId="0" xfId="0" applyFont="1" applyFill="1" applyBorder="1" applyAlignment="1" applyProtection="1">
      <alignment horizontal="center" vertical="top"/>
    </xf>
    <xf numFmtId="0" fontId="0" fillId="0" borderId="0" xfId="0" applyFont="1" applyBorder="1" applyAlignment="1">
      <alignment horizontal="center"/>
    </xf>
    <xf numFmtId="0" fontId="0" fillId="0" borderId="0" xfId="0" applyFont="1" applyAlignment="1">
      <alignment horizontal="left" vertical="top" wrapText="1"/>
    </xf>
    <xf numFmtId="0" fontId="42" fillId="0" borderId="0" xfId="0" applyFont="1"/>
    <xf numFmtId="0" fontId="43" fillId="5" borderId="1" xfId="0" applyFont="1" applyFill="1" applyBorder="1" applyAlignment="1">
      <alignment horizontal="left" vertical="top" wrapText="1"/>
    </xf>
    <xf numFmtId="0" fontId="44" fillId="5" borderId="1" xfId="0" applyFont="1" applyFill="1" applyBorder="1" applyAlignment="1" applyProtection="1">
      <alignment horizontal="left" vertical="top" wrapText="1" indent="1"/>
    </xf>
    <xf numFmtId="0" fontId="43" fillId="5" borderId="1" xfId="0" applyFont="1" applyFill="1" applyBorder="1" applyAlignment="1">
      <alignment horizontal="left" vertical="top" wrapText="1" indent="1"/>
    </xf>
    <xf numFmtId="0" fontId="43" fillId="0" borderId="0" xfId="0" applyFont="1" applyAlignment="1">
      <alignment horizontal="left"/>
    </xf>
    <xf numFmtId="0" fontId="45" fillId="2" borderId="1" xfId="0" applyFont="1" applyFill="1" applyBorder="1" applyAlignment="1" applyProtection="1">
      <alignment horizontal="left" vertical="top" indent="1"/>
    </xf>
    <xf numFmtId="0" fontId="42" fillId="0" borderId="0" xfId="0" applyFont="1" applyAlignment="1">
      <alignment horizontal="left" indent="1"/>
    </xf>
    <xf numFmtId="0" fontId="42" fillId="0" borderId="0" xfId="0" applyFont="1" applyAlignment="1">
      <alignment horizontal="left"/>
    </xf>
    <xf numFmtId="1" fontId="42" fillId="0" borderId="0" xfId="0" applyNumberFormat="1" applyFont="1" applyFill="1" applyBorder="1" applyAlignment="1">
      <alignment horizontal="left" vertical="top"/>
    </xf>
    <xf numFmtId="0" fontId="45" fillId="2" borderId="0" xfId="0" applyFont="1" applyFill="1" applyBorder="1" applyAlignment="1" applyProtection="1">
      <alignment horizontal="left" vertical="top" wrapText="1" indent="3"/>
    </xf>
    <xf numFmtId="0" fontId="45" fillId="2" borderId="0" xfId="0" applyFont="1" applyFill="1" applyBorder="1" applyAlignment="1" applyProtection="1">
      <alignment horizontal="left" vertical="top" indent="1"/>
    </xf>
    <xf numFmtId="0" fontId="45" fillId="0" borderId="0" xfId="0" applyFont="1" applyFill="1" applyBorder="1" applyAlignment="1" applyProtection="1">
      <alignment horizontal="left" vertical="top" indent="1"/>
    </xf>
    <xf numFmtId="0" fontId="42" fillId="0" borderId="0" xfId="0" applyFont="1" applyBorder="1"/>
    <xf numFmtId="0" fontId="45" fillId="2" borderId="0" xfId="0" applyFont="1" applyFill="1" applyBorder="1" applyAlignment="1" applyProtection="1">
      <alignment horizontal="left" vertical="top" wrapText="1" indent="1"/>
    </xf>
    <xf numFmtId="164" fontId="46" fillId="0" borderId="0" xfId="0" applyNumberFormat="1" applyFont="1" applyFill="1" applyBorder="1" applyAlignment="1" applyProtection="1">
      <alignment horizontal="left" vertical="top" indent="1"/>
    </xf>
    <xf numFmtId="0" fontId="45" fillId="0" borderId="0" xfId="0" applyFont="1" applyFill="1" applyBorder="1" applyAlignment="1" applyProtection="1">
      <alignment vertical="top" wrapText="1"/>
    </xf>
    <xf numFmtId="0" fontId="45" fillId="0" borderId="0" xfId="0" applyFont="1" applyFill="1" applyBorder="1" applyAlignment="1" applyProtection="1">
      <alignment vertical="top"/>
    </xf>
    <xf numFmtId="0" fontId="42" fillId="0" borderId="0" xfId="0" applyFont="1" applyFill="1" applyBorder="1"/>
    <xf numFmtId="0" fontId="42" fillId="4" borderId="0" xfId="0" applyFont="1" applyFill="1"/>
    <xf numFmtId="0" fontId="47" fillId="0" borderId="0" xfId="0" applyFont="1" applyFill="1" applyAlignment="1">
      <alignment horizontal="left" vertical="top" wrapText="1"/>
    </xf>
    <xf numFmtId="0" fontId="0" fillId="0" borderId="0" xfId="0" applyFont="1" applyFill="1" applyAlignment="1">
      <alignment horizontal="left"/>
    </xf>
    <xf numFmtId="0" fontId="42" fillId="0" borderId="0" xfId="0" applyFont="1" applyFill="1" applyAlignment="1">
      <alignment horizontal="left"/>
    </xf>
    <xf numFmtId="0" fontId="0" fillId="4" borderId="0" xfId="0" applyFont="1" applyFill="1" applyAlignment="1">
      <alignment horizontal="left"/>
    </xf>
    <xf numFmtId="0" fontId="45" fillId="0" borderId="0" xfId="0" applyFont="1" applyFill="1" applyBorder="1" applyAlignment="1" applyProtection="1">
      <alignment horizontal="left" vertical="top" wrapText="1"/>
    </xf>
    <xf numFmtId="0" fontId="42" fillId="4" borderId="0" xfId="0" applyFont="1" applyFill="1" applyAlignment="1">
      <alignment horizontal="left"/>
    </xf>
    <xf numFmtId="0" fontId="42" fillId="0" borderId="0" xfId="0" applyFont="1" applyAlignment="1">
      <alignment horizontal="left" vertical="top" wrapText="1"/>
    </xf>
    <xf numFmtId="0" fontId="45" fillId="2" borderId="2" xfId="0" applyFont="1" applyFill="1" applyBorder="1" applyAlignment="1" applyProtection="1">
      <alignment horizontal="left" vertical="top" wrapText="1" indent="3"/>
    </xf>
    <xf numFmtId="0" fontId="37" fillId="0" borderId="1" xfId="0" applyFont="1" applyBorder="1" applyAlignment="1">
      <alignment horizontal="left" vertical="top" wrapText="1"/>
    </xf>
    <xf numFmtId="49" fontId="42" fillId="6" borderId="3" xfId="0" applyNumberFormat="1" applyFont="1" applyFill="1" applyBorder="1" applyAlignment="1">
      <alignment horizontal="left" vertical="top" wrapText="1" indent="1"/>
    </xf>
    <xf numFmtId="0" fontId="40" fillId="0" borderId="0" xfId="0" applyFont="1" applyFill="1" applyAlignment="1">
      <alignment horizontal="left" vertical="top" wrapText="1"/>
    </xf>
    <xf numFmtId="0" fontId="48" fillId="0" borderId="0" xfId="0" applyFont="1" applyAlignment="1">
      <alignment horizontal="left" vertical="top"/>
    </xf>
    <xf numFmtId="0" fontId="45" fillId="2" borderId="1" xfId="0" applyFont="1" applyFill="1" applyBorder="1" applyAlignment="1" applyProtection="1">
      <alignment horizontal="left" vertical="top" wrapText="1" indent="3"/>
    </xf>
    <xf numFmtId="0" fontId="45" fillId="0" borderId="1" xfId="0" applyFont="1" applyFill="1" applyBorder="1" applyAlignment="1" applyProtection="1">
      <alignment horizontal="left" vertical="top" indent="1"/>
    </xf>
    <xf numFmtId="0" fontId="45" fillId="0" borderId="2" xfId="0" applyFont="1" applyFill="1" applyBorder="1" applyAlignment="1" applyProtection="1">
      <alignment horizontal="left" vertical="top" indent="1"/>
    </xf>
    <xf numFmtId="0" fontId="40" fillId="7" borderId="0" xfId="0" applyFont="1" applyFill="1" applyAlignment="1">
      <alignment horizontal="left"/>
    </xf>
    <xf numFmtId="0" fontId="0" fillId="7" borderId="0" xfId="0" applyFont="1" applyFill="1" applyAlignment="1">
      <alignment horizontal="left"/>
    </xf>
    <xf numFmtId="0" fontId="0" fillId="7" borderId="0" xfId="0" applyFont="1" applyFill="1"/>
    <xf numFmtId="0" fontId="0" fillId="7" borderId="0" xfId="0" applyFont="1" applyFill="1" applyAlignment="1">
      <alignment horizontal="left" indent="1"/>
    </xf>
    <xf numFmtId="0" fontId="38" fillId="0" borderId="0" xfId="0" applyFont="1" applyFill="1" applyBorder="1"/>
    <xf numFmtId="0" fontId="49" fillId="7" borderId="0" xfId="0" applyFont="1" applyFill="1" applyAlignment="1">
      <alignment horizontal="left"/>
    </xf>
    <xf numFmtId="0" fontId="38" fillId="7" borderId="0" xfId="0" applyFont="1" applyFill="1"/>
    <xf numFmtId="0" fontId="38" fillId="7" borderId="0" xfId="0" applyFont="1" applyFill="1" applyAlignment="1">
      <alignment horizontal="left" indent="1"/>
    </xf>
    <xf numFmtId="0" fontId="38" fillId="0" borderId="0" xfId="0" applyFont="1"/>
    <xf numFmtId="0" fontId="50" fillId="0" borderId="0" xfId="0" applyFont="1" applyAlignment="1">
      <alignment horizontal="left" vertical="top"/>
    </xf>
    <xf numFmtId="0" fontId="38" fillId="7" borderId="0" xfId="0" applyFont="1" applyFill="1" applyAlignment="1">
      <alignment horizontal="right"/>
    </xf>
    <xf numFmtId="0" fontId="51" fillId="0" borderId="0" xfId="0" applyFont="1" applyAlignment="1">
      <alignment horizontal="left" vertical="top"/>
    </xf>
    <xf numFmtId="0" fontId="39" fillId="0" borderId="0" xfId="0" applyFont="1" applyBorder="1"/>
    <xf numFmtId="0" fontId="52" fillId="0" borderId="0" xfId="0" applyFont="1" applyFill="1" applyBorder="1" applyAlignment="1">
      <alignment horizontal="left" vertical="top" indent="1"/>
    </xf>
    <xf numFmtId="1" fontId="42" fillId="0" borderId="0" xfId="0" applyNumberFormat="1" applyFont="1" applyAlignment="1">
      <alignment horizontal="left" vertical="top" wrapText="1"/>
    </xf>
    <xf numFmtId="0" fontId="42" fillId="6" borderId="3" xfId="0" applyNumberFormat="1" applyFont="1" applyFill="1" applyBorder="1" applyAlignment="1">
      <alignment horizontal="left" vertical="top" wrapText="1" indent="1"/>
    </xf>
    <xf numFmtId="14" fontId="42" fillId="6" borderId="3" xfId="0" applyNumberFormat="1" applyFont="1" applyFill="1" applyBorder="1" applyAlignment="1">
      <alignment horizontal="left" vertical="top" wrapText="1" indent="1"/>
    </xf>
    <xf numFmtId="0" fontId="45" fillId="2" borderId="4" xfId="0" applyFont="1" applyFill="1" applyBorder="1" applyAlignment="1" applyProtection="1">
      <alignment horizontal="left" vertical="top" wrapText="1" indent="3"/>
    </xf>
    <xf numFmtId="0" fontId="45" fillId="0" borderId="0" xfId="0" applyFont="1" applyFill="1" applyBorder="1" applyAlignment="1" applyProtection="1">
      <alignment horizontal="left" vertical="top" wrapText="1" indent="1"/>
    </xf>
    <xf numFmtId="0" fontId="42" fillId="0" borderId="0" xfId="0" applyNumberFormat="1" applyFont="1" applyFill="1" applyBorder="1" applyAlignment="1">
      <alignment horizontal="left" vertical="top" wrapText="1" indent="1"/>
    </xf>
    <xf numFmtId="0" fontId="53" fillId="0" borderId="0" xfId="0" applyFont="1" applyFill="1" applyBorder="1" applyAlignment="1" applyProtection="1">
      <alignment horizontal="left" vertical="top" wrapText="1" indent="1"/>
    </xf>
    <xf numFmtId="1" fontId="37" fillId="0" borderId="0" xfId="0" applyNumberFormat="1" applyFont="1" applyFill="1" applyBorder="1" applyAlignment="1">
      <alignment horizontal="left" vertical="top"/>
    </xf>
    <xf numFmtId="164" fontId="45" fillId="0" borderId="0" xfId="0" applyNumberFormat="1" applyFont="1" applyFill="1" applyBorder="1" applyAlignment="1" applyProtection="1">
      <alignment horizontal="left" vertical="top" indent="1"/>
    </xf>
    <xf numFmtId="0" fontId="45" fillId="6" borderId="1" xfId="0" applyFont="1" applyFill="1" applyBorder="1" applyAlignment="1" applyProtection="1">
      <alignment horizontal="left" vertical="top" indent="1"/>
    </xf>
    <xf numFmtId="1" fontId="54" fillId="0" borderId="2" xfId="0" applyNumberFormat="1" applyFont="1" applyFill="1" applyBorder="1" applyAlignment="1">
      <alignment horizontal="left" vertical="top"/>
    </xf>
    <xf numFmtId="0" fontId="44" fillId="0" borderId="0" xfId="0" applyFont="1" applyAlignment="1">
      <alignment horizontal="left"/>
    </xf>
    <xf numFmtId="0" fontId="39" fillId="0" borderId="0" xfId="0" applyFont="1" applyFill="1" applyAlignment="1">
      <alignment horizontal="left" vertical="top" wrapText="1"/>
    </xf>
    <xf numFmtId="0" fontId="54" fillId="0" borderId="0" xfId="0" applyFont="1" applyFill="1" applyBorder="1" applyAlignment="1">
      <alignment horizontal="left" vertical="top" wrapText="1"/>
    </xf>
    <xf numFmtId="49" fontId="45" fillId="0" borderId="0" xfId="0" applyNumberFormat="1" applyFont="1" applyFill="1" applyBorder="1" applyAlignment="1">
      <alignment horizontal="left" vertical="top" wrapText="1" indent="1"/>
    </xf>
    <xf numFmtId="0" fontId="45" fillId="0" borderId="0" xfId="0" applyFont="1" applyAlignment="1">
      <alignment horizontal="left" vertical="top"/>
    </xf>
    <xf numFmtId="0" fontId="42" fillId="0" borderId="0" xfId="0" applyFont="1" applyAlignment="1">
      <alignment horizontal="left" vertical="top"/>
    </xf>
    <xf numFmtId="1" fontId="0" fillId="0" borderId="1" xfId="0" applyNumberFormat="1" applyFont="1" applyBorder="1" applyAlignment="1">
      <alignment horizontal="left" vertical="top" wrapText="1"/>
    </xf>
    <xf numFmtId="0" fontId="55" fillId="5" borderId="2" xfId="0" applyFont="1" applyFill="1" applyBorder="1" applyAlignment="1" applyProtection="1">
      <alignment horizontal="left" vertical="top" wrapText="1" indent="1"/>
    </xf>
    <xf numFmtId="0" fontId="34" fillId="5" borderId="1" xfId="0" applyFont="1" applyFill="1" applyBorder="1" applyAlignment="1">
      <alignment horizontal="left" vertical="top" wrapText="1" indent="1"/>
    </xf>
    <xf numFmtId="0" fontId="0" fillId="0" borderId="1" xfId="0" applyFont="1" applyFill="1" applyBorder="1" applyAlignment="1" applyProtection="1">
      <alignment horizontal="left" vertical="top" wrapText="1" indent="1"/>
    </xf>
    <xf numFmtId="0" fontId="0" fillId="0" borderId="0" xfId="0" applyNumberFormat="1" applyFont="1"/>
    <xf numFmtId="0" fontId="0" fillId="0" borderId="0" xfId="0" applyNumberFormat="1" applyFont="1" applyAlignment="1">
      <alignment horizontal="left" vertical="top" wrapText="1"/>
    </xf>
    <xf numFmtId="0" fontId="34" fillId="5" borderId="1" xfId="0" applyNumberFormat="1" applyFont="1" applyFill="1" applyBorder="1" applyAlignment="1">
      <alignment horizontal="left" vertical="top" wrapText="1" indent="1"/>
    </xf>
    <xf numFmtId="0" fontId="0" fillId="0" borderId="0" xfId="0" applyAlignment="1">
      <alignment horizontal="left" vertical="top"/>
    </xf>
    <xf numFmtId="49" fontId="37" fillId="0" borderId="1" xfId="0" applyNumberFormat="1" applyFont="1" applyBorder="1" applyAlignment="1">
      <alignment horizontal="left" vertical="top" wrapText="1"/>
    </xf>
    <xf numFmtId="0" fontId="37" fillId="0" borderId="1" xfId="0" applyFont="1" applyFill="1" applyBorder="1" applyAlignment="1">
      <alignment horizontal="left" vertical="top" wrapText="1"/>
    </xf>
    <xf numFmtId="0" fontId="43" fillId="0" borderId="0" xfId="0" applyFont="1" applyAlignment="1"/>
    <xf numFmtId="9" fontId="34" fillId="5" borderId="1" xfId="3" applyFont="1" applyFill="1" applyBorder="1" applyAlignment="1">
      <alignment horizontal="center" vertical="top" wrapText="1"/>
    </xf>
    <xf numFmtId="0" fontId="34" fillId="5" borderId="1" xfId="0" applyFont="1" applyFill="1" applyBorder="1" applyAlignment="1">
      <alignment horizontal="left" vertical="top" wrapText="1"/>
    </xf>
    <xf numFmtId="0" fontId="55" fillId="5" borderId="1" xfId="0" applyFont="1" applyFill="1" applyBorder="1" applyAlignment="1" applyProtection="1">
      <alignment horizontal="left" vertical="top" wrapText="1" indent="1"/>
    </xf>
    <xf numFmtId="0" fontId="0" fillId="0" borderId="1" xfId="0" applyFont="1" applyBorder="1" applyAlignment="1">
      <alignment horizontal="left" vertical="top" wrapText="1" indent="1"/>
    </xf>
    <xf numFmtId="49" fontId="0" fillId="0" borderId="1" xfId="0" applyNumberFormat="1" applyFont="1" applyBorder="1" applyAlignment="1">
      <alignment horizontal="left" vertical="top" wrapText="1"/>
    </xf>
    <xf numFmtId="0" fontId="45" fillId="2" borderId="5" xfId="0" applyFont="1" applyFill="1" applyBorder="1" applyAlignment="1" applyProtection="1">
      <alignment horizontal="left" vertical="top" wrapText="1" indent="3"/>
    </xf>
    <xf numFmtId="0" fontId="45" fillId="2" borderId="2" xfId="0" applyFont="1" applyFill="1" applyBorder="1" applyAlignment="1" applyProtection="1">
      <alignment horizontal="left" vertical="top" wrapText="1" indent="1"/>
    </xf>
    <xf numFmtId="1" fontId="37" fillId="0" borderId="2" xfId="0" applyNumberFormat="1" applyFont="1" applyFill="1" applyBorder="1" applyAlignment="1">
      <alignment horizontal="left" vertical="top"/>
    </xf>
    <xf numFmtId="1" fontId="37" fillId="0" borderId="4" xfId="0" applyNumberFormat="1" applyFont="1" applyFill="1" applyBorder="1" applyAlignment="1">
      <alignment horizontal="left" vertical="top"/>
    </xf>
    <xf numFmtId="0" fontId="45" fillId="7" borderId="0" xfId="0" applyFont="1" applyFill="1" applyAlignment="1">
      <alignment horizontal="right"/>
    </xf>
    <xf numFmtId="0" fontId="40" fillId="7" borderId="0" xfId="0" applyFont="1" applyFill="1" applyAlignment="1">
      <alignment horizontal="left" vertical="top"/>
    </xf>
    <xf numFmtId="0" fontId="45" fillId="2" borderId="4" xfId="0" applyFont="1" applyFill="1" applyBorder="1" applyAlignment="1" applyProtection="1">
      <alignment horizontal="left" vertical="top" indent="1"/>
    </xf>
    <xf numFmtId="0" fontId="45" fillId="2" borderId="1" xfId="0" applyFont="1" applyFill="1" applyBorder="1" applyAlignment="1" applyProtection="1">
      <alignment horizontal="left" vertical="top" wrapText="1" indent="1"/>
    </xf>
    <xf numFmtId="0" fontId="42" fillId="7" borderId="0" xfId="0" applyFont="1" applyFill="1" applyAlignment="1">
      <alignment horizontal="right"/>
    </xf>
    <xf numFmtId="0" fontId="56" fillId="0" borderId="0" xfId="0" applyFont="1" applyAlignment="1">
      <alignment horizontal="left" vertical="top" wrapText="1"/>
    </xf>
    <xf numFmtId="49" fontId="37" fillId="0" borderId="1" xfId="0" applyNumberFormat="1" applyFont="1" applyFill="1" applyBorder="1" applyAlignment="1">
      <alignment horizontal="left" vertical="top"/>
    </xf>
    <xf numFmtId="1" fontId="54" fillId="0" borderId="1" xfId="0" applyNumberFormat="1" applyFont="1" applyFill="1" applyBorder="1" applyAlignment="1">
      <alignment horizontal="left" vertical="top"/>
    </xf>
    <xf numFmtId="1" fontId="37" fillId="0" borderId="1" xfId="0" applyNumberFormat="1" applyFont="1" applyFill="1" applyBorder="1" applyAlignment="1">
      <alignment horizontal="left" vertical="top"/>
    </xf>
    <xf numFmtId="164" fontId="45" fillId="2" borderId="1" xfId="0" applyNumberFormat="1" applyFont="1" applyFill="1" applyBorder="1" applyAlignment="1" applyProtection="1">
      <alignment horizontal="left" vertical="top" indent="1"/>
    </xf>
    <xf numFmtId="0" fontId="56" fillId="0" borderId="0" xfId="0" applyFont="1" applyAlignment="1">
      <alignment horizontal="left" vertical="top"/>
    </xf>
    <xf numFmtId="0" fontId="0" fillId="0" borderId="0" xfId="0"/>
    <xf numFmtId="0" fontId="0" fillId="0" borderId="0" xfId="0" applyAlignment="1"/>
    <xf numFmtId="0" fontId="0" fillId="0" borderId="0" xfId="0" applyFill="1"/>
    <xf numFmtId="0" fontId="0" fillId="0" borderId="6" xfId="0" applyBorder="1"/>
    <xf numFmtId="0" fontId="0" fillId="0" borderId="6" xfId="0" applyFont="1" applyBorder="1" applyAlignment="1">
      <alignment horizontal="left" vertical="top" wrapText="1"/>
    </xf>
    <xf numFmtId="0" fontId="57" fillId="0" borderId="0" xfId="0" applyFont="1" applyAlignment="1">
      <alignment horizontal="left" vertical="top"/>
    </xf>
    <xf numFmtId="0" fontId="45" fillId="2" borderId="2" xfId="0" applyFont="1" applyFill="1" applyBorder="1" applyAlignment="1" applyProtection="1">
      <alignment horizontal="left" vertical="top" indent="1"/>
    </xf>
    <xf numFmtId="1" fontId="37" fillId="0" borderId="2" xfId="0" applyNumberFormat="1" applyFont="1" applyFill="1" applyBorder="1" applyAlignment="1">
      <alignment horizontal="left" vertical="top"/>
    </xf>
    <xf numFmtId="0" fontId="45" fillId="2" borderId="2" xfId="0" applyFont="1" applyFill="1" applyBorder="1" applyAlignment="1" applyProtection="1">
      <alignment horizontal="left" vertical="top" wrapText="1" indent="1"/>
    </xf>
    <xf numFmtId="0" fontId="45" fillId="2" borderId="2" xfId="0" applyFont="1" applyFill="1" applyBorder="1" applyAlignment="1" applyProtection="1">
      <alignment horizontal="left" vertical="top" wrapText="1" indent="1"/>
    </xf>
    <xf numFmtId="1" fontId="37" fillId="0" borderId="2" xfId="0" applyNumberFormat="1" applyFont="1" applyFill="1" applyBorder="1" applyAlignment="1">
      <alignment horizontal="left" vertical="top"/>
    </xf>
    <xf numFmtId="0" fontId="45" fillId="7" borderId="0" xfId="0" applyFont="1" applyFill="1" applyAlignment="1">
      <alignment horizontal="right"/>
    </xf>
    <xf numFmtId="0" fontId="45" fillId="2" borderId="1" xfId="0" applyFont="1" applyFill="1" applyBorder="1" applyAlignment="1" applyProtection="1">
      <alignment horizontal="left" vertical="top" wrapText="1" indent="1"/>
    </xf>
    <xf numFmtId="0" fontId="56" fillId="0" borderId="0" xfId="0" applyFont="1" applyAlignment="1">
      <alignment horizontal="left" vertical="top" wrapText="1"/>
    </xf>
    <xf numFmtId="49" fontId="37" fillId="0" borderId="1" xfId="0" applyNumberFormat="1" applyFont="1" applyFill="1" applyBorder="1" applyAlignment="1">
      <alignment horizontal="left" vertical="top"/>
    </xf>
    <xf numFmtId="1" fontId="54" fillId="0" borderId="1" xfId="0" applyNumberFormat="1" applyFont="1" applyFill="1" applyBorder="1" applyAlignment="1">
      <alignment horizontal="left" vertical="top"/>
    </xf>
    <xf numFmtId="49" fontId="54" fillId="0" borderId="1" xfId="0" applyNumberFormat="1" applyFont="1" applyFill="1" applyBorder="1" applyAlignment="1">
      <alignment horizontal="left" vertical="top"/>
    </xf>
    <xf numFmtId="1" fontId="37" fillId="0" borderId="1" xfId="0" applyNumberFormat="1" applyFont="1" applyFill="1" applyBorder="1" applyAlignment="1">
      <alignment horizontal="left" vertical="top"/>
    </xf>
    <xf numFmtId="1" fontId="54" fillId="0" borderId="1" xfId="0" quotePrefix="1" applyNumberFormat="1" applyFont="1" applyFill="1" applyBorder="1" applyAlignment="1">
      <alignment horizontal="left" vertical="top"/>
    </xf>
    <xf numFmtId="164" fontId="45" fillId="2" borderId="1" xfId="0" applyNumberFormat="1" applyFont="1" applyFill="1" applyBorder="1" applyAlignment="1" applyProtection="1">
      <alignment horizontal="left" vertical="top" indent="1"/>
    </xf>
    <xf numFmtId="164" fontId="45" fillId="2" borderId="2" xfId="0" applyNumberFormat="1" applyFont="1" applyFill="1" applyBorder="1" applyAlignment="1" applyProtection="1">
      <alignment horizontal="left" vertical="top" indent="1"/>
    </xf>
    <xf numFmtId="164" fontId="45" fillId="2" borderId="4" xfId="0" applyNumberFormat="1" applyFont="1" applyFill="1" applyBorder="1" applyAlignment="1" applyProtection="1">
      <alignment horizontal="left" vertical="top" indent="1"/>
    </xf>
    <xf numFmtId="164" fontId="45" fillId="6" borderId="1" xfId="0" applyNumberFormat="1" applyFont="1" applyFill="1" applyBorder="1" applyAlignment="1" applyProtection="1">
      <alignment horizontal="left" vertical="top" indent="2"/>
    </xf>
    <xf numFmtId="164" fontId="45" fillId="2" borderId="1" xfId="0" quotePrefix="1" applyNumberFormat="1" applyFont="1" applyFill="1" applyBorder="1" applyAlignment="1" applyProtection="1">
      <alignment horizontal="left" vertical="top" indent="1"/>
    </xf>
    <xf numFmtId="0" fontId="56" fillId="0" borderId="0" xfId="0" applyFont="1" applyAlignment="1">
      <alignment horizontal="left" vertical="top"/>
    </xf>
    <xf numFmtId="0" fontId="54" fillId="6" borderId="1" xfId="0" applyFont="1" applyFill="1" applyBorder="1" applyAlignment="1" applyProtection="1">
      <alignment horizontal="left" vertical="top" wrapText="1"/>
    </xf>
    <xf numFmtId="49" fontId="54" fillId="0" borderId="1" xfId="0" applyNumberFormat="1" applyFont="1" applyFill="1" applyBorder="1" applyAlignment="1" applyProtection="1">
      <alignment horizontal="left" vertical="top" wrapText="1"/>
    </xf>
    <xf numFmtId="0" fontId="54" fillId="0" borderId="1" xfId="0" applyNumberFormat="1" applyFont="1" applyFill="1" applyBorder="1" applyAlignment="1" applyProtection="1">
      <alignment horizontal="left" vertical="top" wrapText="1"/>
    </xf>
    <xf numFmtId="0" fontId="54" fillId="0" borderId="1" xfId="0" applyFont="1" applyFill="1" applyBorder="1" applyAlignment="1" applyProtection="1">
      <alignment horizontal="left" vertical="top" wrapText="1"/>
    </xf>
    <xf numFmtId="0" fontId="37" fillId="6" borderId="1" xfId="0" applyFont="1" applyFill="1" applyBorder="1" applyAlignment="1">
      <alignment horizontal="left" vertical="top" wrapText="1"/>
    </xf>
    <xf numFmtId="0" fontId="37" fillId="0" borderId="1" xfId="0" applyNumberFormat="1" applyFont="1" applyFill="1" applyBorder="1" applyAlignment="1" applyProtection="1">
      <alignment horizontal="left" vertical="top" wrapText="1"/>
    </xf>
    <xf numFmtId="1" fontId="37" fillId="0" borderId="1" xfId="0" applyNumberFormat="1" applyFont="1" applyFill="1" applyBorder="1" applyAlignment="1" applyProtection="1">
      <alignment horizontal="left" vertical="top" wrapText="1"/>
    </xf>
    <xf numFmtId="0" fontId="37" fillId="0" borderId="1" xfId="0" applyFont="1" applyFill="1" applyBorder="1" applyAlignment="1" applyProtection="1">
      <alignment horizontal="left" vertical="top" wrapText="1"/>
    </xf>
    <xf numFmtId="0" fontId="37" fillId="0" borderId="1" xfId="0" quotePrefix="1" applyFont="1" applyFill="1" applyBorder="1" applyAlignment="1" applyProtection="1">
      <alignment horizontal="left" vertical="top" wrapText="1"/>
    </xf>
    <xf numFmtId="0" fontId="37" fillId="4" borderId="1" xfId="0" applyFont="1" applyFill="1" applyBorder="1" applyAlignment="1" applyProtection="1">
      <alignment horizontal="left" vertical="top" wrapText="1"/>
    </xf>
    <xf numFmtId="0" fontId="37" fillId="4" borderId="1" xfId="0" quotePrefix="1" applyFont="1" applyFill="1" applyBorder="1" applyAlignment="1" applyProtection="1">
      <alignment horizontal="left" vertical="top" wrapText="1"/>
    </xf>
    <xf numFmtId="0" fontId="54" fillId="0" borderId="1" xfId="0" quotePrefix="1" applyFont="1" applyFill="1" applyBorder="1" applyAlignment="1" applyProtection="1">
      <alignment horizontal="left" vertical="top" wrapText="1"/>
    </xf>
    <xf numFmtId="0" fontId="58" fillId="0" borderId="1" xfId="0" quotePrefix="1" applyFont="1" applyFill="1" applyBorder="1" applyAlignment="1" applyProtection="1">
      <alignment horizontal="left" vertical="top" wrapText="1"/>
    </xf>
    <xf numFmtId="0" fontId="42" fillId="0" borderId="0" xfId="0" applyFont="1" applyBorder="1" applyAlignment="1">
      <alignment horizontal="left" vertical="top" wrapText="1"/>
    </xf>
    <xf numFmtId="0" fontId="59" fillId="0" borderId="0" xfId="1" applyFont="1" applyAlignment="1">
      <alignment horizontal="left"/>
    </xf>
    <xf numFmtId="0" fontId="54" fillId="0" borderId="1" xfId="0" quotePrefix="1" applyNumberFormat="1" applyFont="1" applyFill="1" applyBorder="1" applyAlignment="1" applyProtection="1">
      <alignment horizontal="left" vertical="top" wrapText="1"/>
    </xf>
    <xf numFmtId="0" fontId="37" fillId="7" borderId="1" xfId="0" applyFont="1" applyFill="1" applyBorder="1" applyAlignment="1" applyProtection="1">
      <alignment horizontal="left" vertical="top" wrapText="1"/>
    </xf>
    <xf numFmtId="0" fontId="37" fillId="8" borderId="1" xfId="0" applyFont="1" applyFill="1" applyBorder="1" applyAlignment="1">
      <alignment horizontal="left" vertical="top" wrapText="1"/>
    </xf>
    <xf numFmtId="1" fontId="37" fillId="8" borderId="1" xfId="0" applyNumberFormat="1" applyFont="1" applyFill="1" applyBorder="1" applyAlignment="1">
      <alignment horizontal="left" vertical="top" wrapText="1"/>
    </xf>
    <xf numFmtId="1" fontId="37" fillId="6" borderId="1" xfId="0" applyNumberFormat="1" applyFont="1" applyFill="1" applyBorder="1" applyAlignment="1">
      <alignment horizontal="left" vertical="top" wrapText="1"/>
    </xf>
    <xf numFmtId="1" fontId="37" fillId="0" borderId="1" xfId="0" applyNumberFormat="1" applyFont="1" applyFill="1" applyBorder="1" applyAlignment="1" applyProtection="1">
      <alignment horizontal="left" vertical="top" wrapText="1" indent="1"/>
    </xf>
    <xf numFmtId="0" fontId="54" fillId="6" borderId="1" xfId="0" applyFont="1" applyFill="1" applyBorder="1" applyAlignment="1" applyProtection="1">
      <alignment horizontal="left" vertical="top" wrapText="1" indent="1"/>
    </xf>
    <xf numFmtId="0" fontId="54" fillId="0" borderId="1" xfId="0" applyNumberFormat="1" applyFont="1" applyFill="1" applyBorder="1" applyAlignment="1" applyProtection="1">
      <alignment horizontal="left" vertical="top" wrapText="1" indent="1"/>
    </xf>
    <xf numFmtId="0" fontId="45" fillId="2" borderId="0" xfId="0" applyFont="1" applyFill="1" applyBorder="1" applyAlignment="1" applyProtection="1">
      <alignment vertical="top" wrapText="1"/>
    </xf>
    <xf numFmtId="0" fontId="43" fillId="0" borderId="0" xfId="0" applyFont="1" applyFill="1" applyBorder="1" applyAlignment="1" applyProtection="1">
      <alignment vertical="top" wrapText="1"/>
    </xf>
    <xf numFmtId="0" fontId="43" fillId="0" borderId="0" xfId="0" applyFont="1" applyFill="1" applyBorder="1" applyAlignment="1" applyProtection="1">
      <alignment vertical="top"/>
    </xf>
    <xf numFmtId="0" fontId="5" fillId="0" borderId="0" xfId="0" applyFont="1" applyFill="1" applyBorder="1" applyAlignment="1" applyProtection="1">
      <alignment vertical="top" wrapText="1"/>
    </xf>
    <xf numFmtId="0" fontId="44" fillId="0" borderId="0" xfId="0" applyFont="1" applyFill="1" applyBorder="1" applyAlignment="1">
      <alignment vertical="center" wrapText="1"/>
    </xf>
    <xf numFmtId="0" fontId="60" fillId="0" borderId="0" xfId="0" applyFont="1" applyFill="1" applyBorder="1" applyAlignment="1">
      <alignment vertical="center" wrapText="1"/>
    </xf>
    <xf numFmtId="0" fontId="36" fillId="0" borderId="0" xfId="0" applyFont="1" applyBorder="1" applyAlignment="1">
      <alignment vertical="center" wrapText="1"/>
    </xf>
    <xf numFmtId="0" fontId="56" fillId="0" borderId="0" xfId="0" applyFont="1" applyAlignment="1">
      <alignment vertical="top" wrapText="1"/>
    </xf>
    <xf numFmtId="0" fontId="61" fillId="0" borderId="0" xfId="0" applyFont="1" applyAlignment="1">
      <alignment vertical="top"/>
    </xf>
    <xf numFmtId="0" fontId="40" fillId="0" borderId="0" xfId="0" applyFont="1" applyFill="1" applyAlignment="1">
      <alignment vertical="top"/>
    </xf>
    <xf numFmtId="0" fontId="38" fillId="0" borderId="0" xfId="0" applyFont="1" applyFill="1"/>
    <xf numFmtId="0" fontId="43" fillId="5" borderId="7" xfId="0" applyFont="1" applyFill="1" applyBorder="1" applyAlignment="1">
      <alignment horizontal="left" vertical="top" wrapText="1"/>
    </xf>
    <xf numFmtId="0" fontId="44" fillId="5" borderId="8" xfId="0" applyFont="1" applyFill="1" applyBorder="1" applyAlignment="1" applyProtection="1">
      <alignment horizontal="left" vertical="top" wrapText="1" indent="1"/>
    </xf>
    <xf numFmtId="0" fontId="43" fillId="5" borderId="8" xfId="0" applyFont="1" applyFill="1" applyBorder="1" applyAlignment="1">
      <alignment horizontal="left" vertical="top" wrapText="1" indent="1"/>
    </xf>
    <xf numFmtId="0" fontId="45" fillId="2" borderId="12" xfId="0" applyFont="1" applyFill="1" applyBorder="1" applyAlignment="1" applyProtection="1">
      <alignment horizontal="left" vertical="top" indent="1"/>
    </xf>
    <xf numFmtId="1" fontId="62" fillId="0" borderId="13" xfId="0" applyNumberFormat="1" applyFont="1" applyFill="1" applyBorder="1" applyAlignment="1">
      <alignment horizontal="left" vertical="top"/>
    </xf>
    <xf numFmtId="0" fontId="43" fillId="5" borderId="2" xfId="0" applyFont="1" applyFill="1" applyBorder="1" applyAlignment="1">
      <alignment horizontal="left" vertical="top" wrapText="1"/>
    </xf>
    <xf numFmtId="0" fontId="44" fillId="5" borderId="2" xfId="0" applyFont="1" applyFill="1" applyBorder="1" applyAlignment="1" applyProtection="1">
      <alignment horizontal="left" vertical="top" wrapText="1" indent="1"/>
    </xf>
    <xf numFmtId="0" fontId="43" fillId="5" borderId="2" xfId="0" applyFont="1" applyFill="1" applyBorder="1" applyAlignment="1">
      <alignment horizontal="left" vertical="top" wrapText="1" indent="1"/>
    </xf>
    <xf numFmtId="49" fontId="62" fillId="0" borderId="13" xfId="0" applyNumberFormat="1" applyFont="1" applyFill="1" applyBorder="1" applyAlignment="1">
      <alignment horizontal="left" vertical="top"/>
    </xf>
    <xf numFmtId="0" fontId="45" fillId="2" borderId="5" xfId="0" applyFont="1" applyFill="1" applyBorder="1" applyAlignment="1" applyProtection="1">
      <alignment horizontal="left" vertical="top" wrapText="1" indent="3"/>
    </xf>
    <xf numFmtId="0" fontId="45" fillId="2" borderId="1" xfId="0" applyFont="1" applyFill="1" applyBorder="1" applyAlignment="1" applyProtection="1">
      <alignment horizontal="left" vertical="top" wrapText="1" indent="1"/>
    </xf>
    <xf numFmtId="0" fontId="45" fillId="0" borderId="1" xfId="0" applyFont="1" applyFill="1" applyBorder="1" applyAlignment="1" applyProtection="1">
      <alignment horizontal="left" vertical="top" wrapText="1" indent="1"/>
    </xf>
    <xf numFmtId="1" fontId="54" fillId="0" borderId="2" xfId="0" quotePrefix="1" applyNumberFormat="1" applyFont="1" applyFill="1" applyBorder="1" applyAlignment="1">
      <alignment horizontal="left" vertical="top"/>
    </xf>
    <xf numFmtId="0" fontId="45" fillId="0" borderId="12" xfId="0" applyFont="1" applyFill="1" applyBorder="1" applyAlignment="1" applyProtection="1">
      <alignment horizontal="left" vertical="top" indent="1"/>
    </xf>
    <xf numFmtId="164" fontId="45" fillId="0" borderId="1" xfId="0" applyNumberFormat="1" applyFont="1" applyFill="1" applyBorder="1" applyAlignment="1" applyProtection="1">
      <alignment horizontal="left" vertical="top" indent="1"/>
    </xf>
    <xf numFmtId="0" fontId="45" fillId="0" borderId="14" xfId="0" applyFont="1" applyFill="1" applyBorder="1" applyAlignment="1" applyProtection="1">
      <alignment horizontal="left" vertical="top" indent="1"/>
    </xf>
    <xf numFmtId="0" fontId="0" fillId="0" borderId="0" xfId="0" applyNumberFormat="1"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32"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63" fillId="0" borderId="0" xfId="0" applyFont="1" applyBorder="1" applyAlignment="1">
      <alignment horizontal="left" vertical="top" wrapText="1"/>
    </xf>
    <xf numFmtId="0" fontId="63" fillId="0" borderId="0" xfId="0" applyNumberFormat="1" applyFont="1" applyBorder="1" applyAlignment="1">
      <alignment horizontal="left" vertical="top" wrapText="1"/>
    </xf>
    <xf numFmtId="0" fontId="34" fillId="5" borderId="1" xfId="0" applyFont="1" applyFill="1" applyBorder="1" applyAlignment="1">
      <alignment vertical="top" wrapText="1"/>
    </xf>
    <xf numFmtId="0" fontId="63" fillId="6" borderId="1" xfId="0" applyFont="1" applyFill="1" applyBorder="1" applyAlignment="1">
      <alignment horizontal="left" vertical="top" wrapText="1"/>
    </xf>
    <xf numFmtId="49" fontId="64" fillId="0" borderId="1" xfId="0" applyNumberFormat="1" applyFont="1" applyFill="1" applyBorder="1" applyAlignment="1" applyProtection="1">
      <alignment vertical="top" wrapText="1"/>
    </xf>
    <xf numFmtId="49" fontId="37" fillId="0" borderId="1" xfId="0" applyNumberFormat="1" applyFont="1" applyFill="1" applyBorder="1" applyAlignment="1" applyProtection="1">
      <alignment vertical="top" wrapText="1"/>
    </xf>
    <xf numFmtId="1" fontId="63" fillId="6" borderId="1" xfId="0" applyNumberFormat="1" applyFont="1" applyFill="1" applyBorder="1" applyAlignment="1">
      <alignment horizontal="left" vertical="top" wrapText="1"/>
    </xf>
    <xf numFmtId="1" fontId="63" fillId="8" borderId="1" xfId="0" applyNumberFormat="1" applyFont="1" applyFill="1" applyBorder="1" applyAlignment="1">
      <alignment horizontal="left" vertical="top" wrapText="1"/>
    </xf>
    <xf numFmtId="1" fontId="37" fillId="8" borderId="1" xfId="0" applyNumberFormat="1" applyFont="1" applyFill="1" applyBorder="1" applyAlignment="1">
      <alignment horizontal="left" vertical="top" wrapText="1" indent="1"/>
    </xf>
    <xf numFmtId="1" fontId="37" fillId="6" borderId="1" xfId="0" applyNumberFormat="1" applyFont="1" applyFill="1" applyBorder="1" applyAlignment="1">
      <alignment horizontal="left" vertical="top" wrapText="1" indent="1"/>
    </xf>
    <xf numFmtId="0" fontId="37" fillId="0" borderId="1" xfId="0" quotePrefix="1" applyFont="1" applyFill="1" applyBorder="1" applyAlignment="1">
      <alignment horizontal="left" vertical="top" wrapText="1"/>
    </xf>
    <xf numFmtId="0" fontId="56" fillId="0" borderId="0" xfId="0" applyFont="1" applyAlignment="1">
      <alignment vertical="top"/>
    </xf>
    <xf numFmtId="1" fontId="65" fillId="0" borderId="1" xfId="0" applyNumberFormat="1" applyFont="1" applyFill="1" applyBorder="1" applyAlignment="1" applyProtection="1">
      <alignment horizontal="left" vertical="top" wrapText="1"/>
    </xf>
    <xf numFmtId="0" fontId="56" fillId="0" borderId="0" xfId="0" applyFont="1" applyAlignment="1">
      <alignment horizontal="left"/>
    </xf>
    <xf numFmtId="1" fontId="37" fillId="0" borderId="1" xfId="0" quotePrefix="1" applyNumberFormat="1" applyFont="1" applyFill="1" applyBorder="1" applyAlignment="1" applyProtection="1">
      <alignment horizontal="left" vertical="top" wrapText="1"/>
    </xf>
    <xf numFmtId="0" fontId="5" fillId="2" borderId="4" xfId="0" applyFont="1" applyFill="1" applyBorder="1" applyAlignment="1" applyProtection="1">
      <alignment horizontal="left" vertical="top" wrapText="1" indent="3"/>
    </xf>
    <xf numFmtId="0" fontId="50" fillId="0" borderId="0" xfId="0" applyFont="1" applyAlignment="1">
      <alignment horizontal="left"/>
    </xf>
    <xf numFmtId="0" fontId="54" fillId="0" borderId="1" xfId="0" applyFont="1" applyFill="1" applyBorder="1" applyAlignment="1" applyProtection="1">
      <alignment vertical="top" wrapText="1"/>
    </xf>
    <xf numFmtId="0" fontId="44" fillId="5" borderId="1" xfId="0" applyFont="1" applyFill="1" applyBorder="1" applyAlignment="1" applyProtection="1">
      <alignment horizontal="left" vertical="top" wrapText="1" indent="1"/>
    </xf>
    <xf numFmtId="0" fontId="0" fillId="0" borderId="0" xfId="0" applyBorder="1"/>
    <xf numFmtId="0" fontId="39" fillId="6" borderId="1" xfId="0" applyNumberFormat="1" applyFont="1" applyFill="1" applyBorder="1" applyAlignment="1" applyProtection="1">
      <alignment horizontal="left" vertical="top" wrapText="1" indent="1"/>
    </xf>
    <xf numFmtId="0" fontId="0" fillId="0" borderId="6" xfId="0" applyFill="1" applyBorder="1"/>
    <xf numFmtId="0" fontId="0" fillId="6" borderId="1" xfId="0" applyNumberFormat="1" applyFont="1" applyFill="1" applyBorder="1" applyAlignment="1" applyProtection="1">
      <alignment horizontal="left" vertical="top" wrapText="1" indent="1"/>
    </xf>
    <xf numFmtId="0" fontId="0" fillId="6" borderId="1" xfId="0" applyNumberFormat="1" applyFont="1" applyFill="1" applyBorder="1" applyAlignment="1">
      <alignment horizontal="left" vertical="top" wrapText="1" indent="1"/>
    </xf>
    <xf numFmtId="0" fontId="0" fillId="0" borderId="0" xfId="0" applyNumberFormat="1" applyFont="1" applyAlignment="1">
      <alignment horizontal="left" vertical="top"/>
    </xf>
    <xf numFmtId="0" fontId="0" fillId="8" borderId="1" xfId="0" applyNumberFormat="1" applyFont="1" applyFill="1" applyBorder="1" applyAlignment="1" applyProtection="1">
      <alignment horizontal="left" vertical="top" wrapText="1" indent="1"/>
    </xf>
    <xf numFmtId="0" fontId="0" fillId="8" borderId="1" xfId="0" applyNumberFormat="1" applyFont="1" applyFill="1" applyBorder="1" applyAlignment="1">
      <alignment horizontal="left" vertical="top" wrapText="1" indent="1"/>
    </xf>
    <xf numFmtId="14" fontId="39" fillId="6" borderId="1" xfId="0" applyNumberFormat="1" applyFont="1" applyFill="1" applyBorder="1" applyAlignment="1" applyProtection="1">
      <alignment horizontal="left" vertical="top" wrapText="1" indent="1"/>
    </xf>
    <xf numFmtId="1" fontId="0" fillId="8" borderId="1" xfId="0" applyNumberFormat="1" applyFont="1" applyFill="1" applyBorder="1" applyAlignment="1" applyProtection="1">
      <alignment horizontal="left" vertical="top" wrapText="1" indent="1"/>
    </xf>
    <xf numFmtId="1" fontId="0" fillId="8" borderId="1" xfId="0" applyNumberFormat="1" applyFont="1" applyFill="1" applyBorder="1" applyAlignment="1">
      <alignment horizontal="left" vertical="top" wrapText="1" indent="1"/>
    </xf>
    <xf numFmtId="0" fontId="34" fillId="0" borderId="0" xfId="0" applyFont="1" applyFill="1" applyBorder="1" applyAlignment="1">
      <alignment horizontal="left" vertical="top" wrapText="1" indent="1"/>
    </xf>
    <xf numFmtId="0" fontId="33" fillId="0" borderId="1" xfId="1" quotePrefix="1" applyBorder="1" applyAlignment="1">
      <alignment horizontal="right" vertical="top" indent="1"/>
    </xf>
    <xf numFmtId="0" fontId="33" fillId="0" borderId="2" xfId="1" applyBorder="1" applyAlignment="1">
      <alignment horizontal="right" vertical="top" indent="1"/>
    </xf>
    <xf numFmtId="0" fontId="33" fillId="0" borderId="1" xfId="1" applyBorder="1" applyAlignment="1">
      <alignment horizontal="right" vertical="top" indent="1"/>
    </xf>
    <xf numFmtId="0" fontId="44" fillId="5" borderId="2" xfId="0" applyFont="1" applyFill="1" applyBorder="1" applyAlignment="1" applyProtection="1">
      <alignment horizontal="left" vertical="top" wrapText="1" indent="1"/>
    </xf>
    <xf numFmtId="0" fontId="37" fillId="0" borderId="0" xfId="0" applyFont="1" applyBorder="1" applyAlignment="1">
      <alignment horizontal="left" vertical="top" wrapText="1"/>
    </xf>
    <xf numFmtId="0" fontId="17" fillId="0" borderId="0" xfId="0" applyFont="1" applyFill="1" applyBorder="1" applyAlignment="1">
      <alignment horizontal="left" vertical="top" wrapText="1"/>
    </xf>
    <xf numFmtId="0" fontId="66" fillId="6" borderId="1" xfId="1" applyFont="1" applyFill="1" applyBorder="1" applyAlignment="1">
      <alignment horizontal="left" vertical="top" wrapText="1"/>
    </xf>
    <xf numFmtId="1" fontId="66" fillId="6" borderId="1" xfId="1" applyNumberFormat="1" applyFont="1" applyFill="1" applyBorder="1" applyAlignment="1">
      <alignment horizontal="left" vertical="top" wrapText="1"/>
    </xf>
    <xf numFmtId="1" fontId="66" fillId="8" borderId="1" xfId="1" applyNumberFormat="1" applyFont="1" applyFill="1" applyBorder="1" applyAlignment="1">
      <alignment horizontal="left" vertical="top" wrapText="1"/>
    </xf>
    <xf numFmtId="0" fontId="33" fillId="0" borderId="0" xfId="1" applyAlignment="1">
      <alignment horizontal="left"/>
    </xf>
    <xf numFmtId="164" fontId="45" fillId="9" borderId="1" xfId="3" applyNumberFormat="1" applyFont="1" applyFill="1" applyBorder="1" applyAlignment="1" applyProtection="1">
      <alignment horizontal="left" vertical="top" wrapText="1" indent="1"/>
    </xf>
    <xf numFmtId="0" fontId="45" fillId="9" borderId="2" xfId="0" applyFont="1" applyFill="1" applyBorder="1" applyAlignment="1" applyProtection="1">
      <alignment horizontal="left" vertical="top" indent="1"/>
    </xf>
    <xf numFmtId="164" fontId="45" fillId="9" borderId="1" xfId="0" applyNumberFormat="1" applyFont="1" applyFill="1" applyBorder="1" applyAlignment="1" applyProtection="1">
      <alignment horizontal="left" vertical="top" indent="1"/>
    </xf>
    <xf numFmtId="164" fontId="45" fillId="9" borderId="1" xfId="0" applyNumberFormat="1" applyFont="1" applyFill="1" applyBorder="1" applyAlignment="1" applyProtection="1">
      <alignment horizontal="left" vertical="top" wrapText="1" indent="1"/>
    </xf>
    <xf numFmtId="164" fontId="45" fillId="9" borderId="4" xfId="0" applyNumberFormat="1" applyFont="1" applyFill="1" applyBorder="1" applyAlignment="1" applyProtection="1">
      <alignment horizontal="left" vertical="top" indent="1"/>
    </xf>
    <xf numFmtId="0" fontId="33" fillId="0" borderId="2" xfId="1" applyFill="1" applyBorder="1" applyAlignment="1" applyProtection="1">
      <alignment horizontal="right" vertical="top" wrapText="1" indent="1"/>
    </xf>
    <xf numFmtId="0" fontId="33" fillId="0" borderId="15" xfId="1" applyFill="1" applyBorder="1" applyAlignment="1" applyProtection="1">
      <alignment horizontal="right" vertical="top" wrapText="1" indent="1"/>
    </xf>
    <xf numFmtId="0" fontId="33" fillId="0" borderId="12" xfId="1" applyFill="1" applyBorder="1" applyAlignment="1" applyProtection="1">
      <alignment horizontal="right" vertical="top" wrapText="1" indent="1"/>
    </xf>
    <xf numFmtId="0" fontId="45" fillId="2" borderId="1" xfId="0" applyFont="1" applyFill="1" applyBorder="1" applyAlignment="1" applyProtection="1">
      <alignment horizontal="left" vertical="top" wrapText="1" indent="1"/>
    </xf>
    <xf numFmtId="0" fontId="44" fillId="5" borderId="1" xfId="0" applyFont="1" applyFill="1" applyBorder="1" applyAlignment="1" applyProtection="1">
      <alignment horizontal="left" vertical="top" wrapText="1" indent="1"/>
    </xf>
    <xf numFmtId="0" fontId="42" fillId="0" borderId="0" xfId="0" applyFont="1" applyFill="1" applyAlignment="1">
      <alignment horizontal="right"/>
    </xf>
    <xf numFmtId="0" fontId="36" fillId="0" borderId="0" xfId="0" applyFont="1" applyFill="1" applyBorder="1" applyAlignment="1"/>
    <xf numFmtId="1" fontId="0" fillId="0" borderId="0" xfId="0" applyNumberFormat="1" applyFont="1" applyFill="1"/>
    <xf numFmtId="0" fontId="39" fillId="0" borderId="0" xfId="0" applyFont="1" applyFill="1"/>
    <xf numFmtId="0" fontId="40" fillId="7" borderId="0" xfId="0" applyFont="1" applyFill="1" applyAlignment="1">
      <alignment horizontal="left" vertical="top"/>
    </xf>
    <xf numFmtId="0" fontId="34" fillId="5" borderId="2" xfId="0" applyFont="1" applyFill="1" applyBorder="1" applyAlignment="1">
      <alignment horizontal="left" vertical="top" wrapText="1"/>
    </xf>
    <xf numFmtId="0" fontId="0" fillId="0" borderId="0" xfId="0"/>
    <xf numFmtId="0" fontId="45" fillId="6" borderId="1" xfId="0" applyFont="1" applyFill="1" applyBorder="1" applyAlignment="1" applyProtection="1">
      <alignment horizontal="left" vertical="top" wrapText="1" indent="1"/>
    </xf>
    <xf numFmtId="0" fontId="50" fillId="0" borderId="0" xfId="0" applyFont="1" applyFill="1" applyAlignment="1">
      <alignment horizontal="left"/>
    </xf>
    <xf numFmtId="0" fontId="45" fillId="2" borderId="1" xfId="0" applyFont="1" applyFill="1" applyBorder="1" applyAlignment="1" applyProtection="1">
      <alignment horizontal="left" vertical="top" wrapText="1" indent="1"/>
    </xf>
    <xf numFmtId="1" fontId="37" fillId="0" borderId="1" xfId="0" applyNumberFormat="1" applyFont="1" applyFill="1" applyBorder="1" applyAlignment="1">
      <alignment horizontal="left" vertical="top"/>
    </xf>
    <xf numFmtId="0" fontId="33" fillId="0" borderId="1" xfId="1" applyFill="1" applyBorder="1" applyAlignment="1" applyProtection="1">
      <alignment horizontal="right" vertical="top" wrapText="1" indent="1"/>
    </xf>
    <xf numFmtId="0" fontId="45" fillId="0" borderId="0" xfId="0" applyFont="1" applyAlignment="1">
      <alignment horizontal="left" vertical="top" wrapText="1" indent="2"/>
    </xf>
    <xf numFmtId="0" fontId="37" fillId="0" borderId="0" xfId="0" applyFont="1" applyAlignment="1">
      <alignment horizontal="left" vertical="top" wrapText="1" indent="2"/>
    </xf>
    <xf numFmtId="0" fontId="67" fillId="0" borderId="0" xfId="1" quotePrefix="1" applyFont="1" applyAlignment="1">
      <alignment horizontal="left" vertical="top"/>
    </xf>
    <xf numFmtId="0" fontId="37" fillId="0" borderId="0" xfId="0" applyFont="1" applyBorder="1" applyAlignment="1">
      <alignment horizontal="left" vertical="top" wrapText="1" indent="2"/>
    </xf>
    <xf numFmtId="0" fontId="68" fillId="0" borderId="0" xfId="1" quotePrefix="1" applyFont="1" applyBorder="1" applyAlignment="1">
      <alignment horizontal="left" vertical="top"/>
    </xf>
    <xf numFmtId="0" fontId="45" fillId="0" borderId="0" xfId="0" applyFont="1" applyAlignment="1">
      <alignment horizontal="justify" vertical="top" wrapText="1"/>
    </xf>
    <xf numFmtId="0" fontId="45" fillId="0" borderId="0" xfId="0" applyFont="1" applyBorder="1" applyAlignment="1">
      <alignment horizontal="justify" vertical="top" wrapText="1"/>
    </xf>
    <xf numFmtId="0" fontId="0" fillId="0" borderId="16" xfId="0" applyFont="1" applyBorder="1" applyAlignment="1">
      <alignment horizontal="left" vertical="top" wrapText="1"/>
    </xf>
    <xf numFmtId="0" fontId="0" fillId="0" borderId="17" xfId="0" applyFont="1" applyFill="1" applyBorder="1" applyAlignment="1">
      <alignment horizontal="left" vertical="top" wrapText="1"/>
    </xf>
    <xf numFmtId="49" fontId="37" fillId="0" borderId="0" xfId="0" applyNumberFormat="1" applyFont="1" applyAlignment="1">
      <alignment horizontal="left" vertical="top" wrapText="1" indent="2"/>
    </xf>
    <xf numFmtId="0" fontId="35" fillId="0" borderId="0" xfId="0" applyFont="1" applyAlignment="1">
      <alignment horizontal="left" vertical="top"/>
    </xf>
    <xf numFmtId="49" fontId="37" fillId="0" borderId="0" xfId="0" applyNumberFormat="1" applyFont="1" applyFill="1" applyAlignment="1">
      <alignment horizontal="left" vertical="top" wrapText="1" indent="2"/>
    </xf>
    <xf numFmtId="0" fontId="45" fillId="0" borderId="0" xfId="0" applyFont="1" applyFill="1" applyBorder="1" applyAlignment="1">
      <alignment horizontal="left" vertical="top"/>
    </xf>
    <xf numFmtId="0" fontId="42" fillId="0" borderId="0" xfId="0" applyFont="1" applyFill="1" applyBorder="1" applyAlignment="1">
      <alignment horizontal="justify" vertical="top" wrapText="1"/>
    </xf>
    <xf numFmtId="0" fontId="45" fillId="0" borderId="0" xfId="0" applyFont="1" applyFill="1" applyBorder="1" applyAlignment="1">
      <alignment horizontal="justify" vertical="top" wrapText="1"/>
    </xf>
    <xf numFmtId="49" fontId="37" fillId="0" borderId="0" xfId="0" applyNumberFormat="1" applyFont="1" applyAlignment="1">
      <alignment horizontal="left" vertical="top" wrapText="1"/>
    </xf>
    <xf numFmtId="0" fontId="42" fillId="0" borderId="0" xfId="0" applyFont="1" applyAlignment="1">
      <alignment horizontal="justify" vertical="top" wrapText="1"/>
    </xf>
    <xf numFmtId="0" fontId="0" fillId="0" borderId="0" xfId="0" applyFont="1" applyAlignment="1">
      <alignment horizontal="justify" vertical="top" wrapText="1"/>
    </xf>
    <xf numFmtId="0" fontId="42" fillId="0" borderId="0" xfId="0" applyFont="1" applyAlignment="1">
      <alignment horizontal="left" vertical="top" wrapText="1" indent="2"/>
    </xf>
    <xf numFmtId="0" fontId="0" fillId="0" borderId="0" xfId="0" applyFont="1" applyAlignment="1">
      <alignment horizontal="left" vertical="top" wrapText="1" indent="2"/>
    </xf>
    <xf numFmtId="0" fontId="61" fillId="0" borderId="0" xfId="0" applyFont="1" applyAlignment="1">
      <alignment horizontal="justify" vertical="top"/>
    </xf>
    <xf numFmtId="0" fontId="42" fillId="0" borderId="0" xfId="0" applyFont="1" applyAlignment="1">
      <alignment horizontal="justify" vertical="top"/>
    </xf>
    <xf numFmtId="0" fontId="45" fillId="0" borderId="0" xfId="0" applyFont="1" applyAlignment="1">
      <alignment horizontal="justify" vertical="top"/>
    </xf>
    <xf numFmtId="0" fontId="43" fillId="0" borderId="0" xfId="0" applyFont="1" applyAlignment="1">
      <alignment horizontal="left" vertical="top"/>
    </xf>
    <xf numFmtId="49" fontId="37" fillId="0" borderId="0" xfId="0" applyNumberFormat="1" applyFont="1" applyAlignment="1">
      <alignment horizontal="right" vertical="top" wrapText="1"/>
    </xf>
    <xf numFmtId="0" fontId="44" fillId="0" borderId="0" xfId="0" applyFont="1" applyAlignment="1">
      <alignment horizontal="left" vertical="top"/>
    </xf>
    <xf numFmtId="0" fontId="39" fillId="0" borderId="0" xfId="0" applyFont="1" applyAlignment="1">
      <alignment horizontal="left" vertical="top" wrapText="1"/>
    </xf>
    <xf numFmtId="0" fontId="39" fillId="0" borderId="0" xfId="0" applyFont="1" applyAlignment="1">
      <alignment horizontal="left" vertical="top" indent="4"/>
    </xf>
    <xf numFmtId="0" fontId="39" fillId="0" borderId="0" xfId="0" applyFont="1" applyAlignment="1">
      <alignment horizontal="left" vertical="top" wrapText="1" indent="2"/>
    </xf>
    <xf numFmtId="0" fontId="69" fillId="0" borderId="0" xfId="0" applyFont="1" applyAlignment="1">
      <alignment horizontal="left" vertical="top"/>
    </xf>
    <xf numFmtId="0" fontId="25" fillId="0" borderId="0" xfId="0" applyFont="1" applyAlignment="1">
      <alignment vertical="top"/>
    </xf>
    <xf numFmtId="0" fontId="69" fillId="0" borderId="0" xfId="0" applyFont="1" applyAlignment="1">
      <alignment vertical="top"/>
    </xf>
    <xf numFmtId="0" fontId="25" fillId="0" borderId="0" xfId="0" applyFont="1" applyAlignment="1">
      <alignment horizontal="left" vertical="top"/>
    </xf>
    <xf numFmtId="0" fontId="46" fillId="0" borderId="0" xfId="0" applyFont="1" applyAlignment="1">
      <alignment horizontal="left" vertical="top" wrapText="1" indent="2"/>
    </xf>
    <xf numFmtId="0" fontId="70" fillId="0" borderId="0" xfId="0" applyFont="1" applyAlignment="1">
      <alignment horizontal="left" vertical="top"/>
    </xf>
    <xf numFmtId="0" fontId="36" fillId="0" borderId="0" xfId="0" applyFont="1" applyAlignment="1">
      <alignment horizontal="left" vertical="top"/>
    </xf>
    <xf numFmtId="49" fontId="66" fillId="6" borderId="1" xfId="1" applyNumberFormat="1" applyFont="1" applyFill="1" applyBorder="1" applyAlignment="1">
      <alignment horizontal="left" vertical="top" wrapText="1"/>
    </xf>
    <xf numFmtId="0" fontId="45" fillId="2" borderId="1" xfId="0" applyFont="1" applyFill="1" applyBorder="1" applyAlignment="1" applyProtection="1">
      <alignment horizontal="left" vertical="top" wrapText="1" indent="1"/>
    </xf>
    <xf numFmtId="0" fontId="45" fillId="0" borderId="0" xfId="0" applyFont="1" applyAlignment="1">
      <alignment vertical="top"/>
    </xf>
    <xf numFmtId="0" fontId="35" fillId="0" borderId="0" xfId="0" applyFont="1" applyFill="1" applyAlignment="1">
      <alignment horizontal="left"/>
    </xf>
    <xf numFmtId="0" fontId="35" fillId="0" borderId="0" xfId="0" applyFont="1" applyAlignment="1">
      <alignment horizontal="left" vertical="top" wrapText="1"/>
    </xf>
    <xf numFmtId="0" fontId="45" fillId="0" borderId="0" xfId="0" applyFont="1" applyAlignment="1">
      <alignment horizontal="left" vertical="top" wrapText="1" indent="2"/>
    </xf>
    <xf numFmtId="0" fontId="0" fillId="0" borderId="0" xfId="0" applyNumberFormat="1" applyFont="1" applyBorder="1" applyAlignment="1">
      <alignment horizontal="left" vertical="top" wrapText="1" indent="1"/>
    </xf>
    <xf numFmtId="0" fontId="0" fillId="0" borderId="0" xfId="0" applyNumberFormat="1" applyFont="1" applyBorder="1" applyAlignment="1">
      <alignment horizontal="left" vertical="top" wrapText="1" indent="1"/>
    </xf>
    <xf numFmtId="0" fontId="45" fillId="2" borderId="1" xfId="0" applyFont="1" applyFill="1" applyBorder="1" applyAlignment="1" applyProtection="1">
      <alignment horizontal="left" vertical="top" wrapText="1" indent="1"/>
    </xf>
    <xf numFmtId="0" fontId="46" fillId="0" borderId="0" xfId="0" applyFont="1" applyAlignment="1">
      <alignment horizontal="left" vertical="top"/>
    </xf>
    <xf numFmtId="0" fontId="33" fillId="0" borderId="0" xfId="1"/>
    <xf numFmtId="0" fontId="42" fillId="0" borderId="0" xfId="0" applyFont="1" applyFill="1" applyAlignment="1">
      <alignment horizontal="left" vertical="top" wrapText="1"/>
    </xf>
    <xf numFmtId="0" fontId="46" fillId="0" borderId="0" xfId="0" applyFont="1" applyAlignment="1">
      <alignment horizontal="center" vertical="top"/>
    </xf>
    <xf numFmtId="0" fontId="71" fillId="0" borderId="0" xfId="0" applyFont="1" applyBorder="1" applyAlignment="1">
      <alignment horizontal="left" vertical="top" wrapText="1"/>
    </xf>
    <xf numFmtId="0" fontId="34" fillId="5" borderId="2" xfId="0" applyFont="1" applyFill="1" applyBorder="1" applyAlignment="1">
      <alignment horizontal="left" vertical="top" wrapText="1"/>
    </xf>
    <xf numFmtId="0" fontId="0" fillId="0" borderId="0" xfId="0" applyNumberFormat="1" applyFont="1" applyBorder="1" applyAlignment="1">
      <alignment horizontal="left" vertical="top" wrapText="1" indent="1"/>
    </xf>
    <xf numFmtId="0" fontId="0" fillId="0" borderId="0" xfId="0"/>
    <xf numFmtId="0" fontId="34" fillId="0" borderId="1" xfId="0" applyFont="1" applyBorder="1" applyAlignment="1">
      <alignment horizontal="center" vertical="top" wrapText="1"/>
    </xf>
    <xf numFmtId="0" fontId="0" fillId="4" borderId="1" xfId="0" applyFont="1" applyFill="1" applyBorder="1" applyAlignment="1">
      <alignment horizontal="left" vertical="top" wrapText="1"/>
    </xf>
    <xf numFmtId="0" fontId="34" fillId="4" borderId="1" xfId="0" applyFont="1" applyFill="1" applyBorder="1" applyAlignment="1">
      <alignment horizontal="center" vertical="top" wrapText="1"/>
    </xf>
    <xf numFmtId="0" fontId="36" fillId="0" borderId="5" xfId="0" applyFont="1" applyBorder="1" applyAlignment="1">
      <alignment vertical="center" wrapText="1"/>
    </xf>
    <xf numFmtId="0" fontId="36" fillId="0" borderId="9" xfId="0" applyFont="1" applyBorder="1" applyAlignment="1">
      <alignment vertical="center" wrapText="1"/>
    </xf>
    <xf numFmtId="0" fontId="36" fillId="0" borderId="3" xfId="0" applyFont="1" applyBorder="1" applyAlignment="1">
      <alignment vertical="center" wrapText="1"/>
    </xf>
    <xf numFmtId="49" fontId="36" fillId="0" borderId="9" xfId="0" applyNumberFormat="1" applyFont="1" applyBorder="1" applyAlignment="1">
      <alignment vertical="center" wrapText="1"/>
    </xf>
    <xf numFmtId="165" fontId="36" fillId="0" borderId="9" xfId="0" applyNumberFormat="1" applyFont="1" applyBorder="1" applyAlignment="1">
      <alignment vertical="center" wrapText="1"/>
    </xf>
    <xf numFmtId="1" fontId="37" fillId="4" borderId="1" xfId="0" applyNumberFormat="1" applyFont="1" applyFill="1" applyBorder="1" applyAlignment="1" applyProtection="1">
      <alignment horizontal="left" vertical="top" wrapText="1"/>
    </xf>
    <xf numFmtId="3" fontId="45" fillId="6" borderId="2" xfId="0" applyNumberFormat="1" applyFont="1" applyFill="1" applyBorder="1" applyAlignment="1" applyProtection="1">
      <alignment horizontal="left" vertical="top" indent="1"/>
    </xf>
    <xf numFmtId="3" fontId="45" fillId="6" borderId="1" xfId="0" applyNumberFormat="1" applyFont="1" applyFill="1" applyBorder="1" applyAlignment="1" applyProtection="1">
      <alignment horizontal="left" vertical="top" indent="1"/>
    </xf>
    <xf numFmtId="49" fontId="50" fillId="0" borderId="0" xfId="0" applyNumberFormat="1" applyFont="1" applyFill="1" applyAlignment="1">
      <alignment horizontal="left"/>
    </xf>
    <xf numFmtId="0" fontId="45" fillId="2" borderId="1" xfId="0" applyFont="1" applyFill="1" applyBorder="1" applyAlignment="1" applyProtection="1">
      <alignment horizontal="left" vertical="top" wrapText="1" indent="1"/>
    </xf>
    <xf numFmtId="3" fontId="45" fillId="9" borderId="2" xfId="0" applyNumberFormat="1" applyFont="1" applyFill="1" applyBorder="1" applyAlignment="1" applyProtection="1">
      <alignment horizontal="left" vertical="top" indent="1"/>
    </xf>
    <xf numFmtId="3" fontId="45" fillId="9" borderId="1" xfId="0" applyNumberFormat="1" applyFont="1" applyFill="1" applyBorder="1" applyAlignment="1" applyProtection="1">
      <alignment horizontal="left" vertical="top" wrapText="1" indent="1"/>
    </xf>
    <xf numFmtId="3" fontId="45" fillId="9" borderId="2" xfId="0" applyNumberFormat="1" applyFont="1" applyFill="1" applyBorder="1" applyAlignment="1" applyProtection="1">
      <alignment horizontal="left" vertical="top" wrapText="1" indent="1"/>
    </xf>
    <xf numFmtId="3" fontId="44" fillId="9" borderId="12" xfId="0" applyNumberFormat="1" applyFont="1" applyFill="1" applyBorder="1" applyAlignment="1" applyProtection="1">
      <alignment horizontal="left" vertical="top" wrapText="1" indent="1"/>
    </xf>
    <xf numFmtId="3" fontId="45" fillId="9" borderId="1" xfId="0" applyNumberFormat="1" applyFont="1" applyFill="1" applyBorder="1" applyAlignment="1" applyProtection="1">
      <alignment horizontal="left" vertical="top" indent="1"/>
    </xf>
    <xf numFmtId="49" fontId="45" fillId="6" borderId="1" xfId="0" applyNumberFormat="1" applyFont="1" applyFill="1" applyBorder="1" applyAlignment="1" applyProtection="1">
      <alignment horizontal="left" vertical="top" indent="1"/>
    </xf>
    <xf numFmtId="0" fontId="0" fillId="0" borderId="1" xfId="0" applyFont="1" applyFill="1" applyBorder="1" applyAlignment="1">
      <alignment horizontal="left" vertical="top" wrapText="1" indent="1"/>
    </xf>
    <xf numFmtId="0" fontId="45" fillId="2" borderId="1" xfId="0" applyFont="1" applyFill="1" applyBorder="1" applyAlignment="1" applyProtection="1">
      <alignment horizontal="left" vertical="top" wrapText="1" indent="1"/>
    </xf>
    <xf numFmtId="0" fontId="44" fillId="5" borderId="1" xfId="0" applyFont="1" applyFill="1" applyBorder="1" applyAlignment="1" applyProtection="1">
      <alignment horizontal="left" vertical="top" wrapText="1" indent="1"/>
    </xf>
    <xf numFmtId="0" fontId="0" fillId="0" borderId="1" xfId="0" applyFont="1" applyFill="1" applyBorder="1" applyAlignment="1">
      <alignment horizontal="left" vertical="top" wrapText="1"/>
    </xf>
    <xf numFmtId="0" fontId="34" fillId="0" borderId="1" xfId="0" applyFont="1" applyFill="1" applyBorder="1" applyAlignment="1">
      <alignment horizontal="center" vertical="top" wrapText="1"/>
    </xf>
    <xf numFmtId="49" fontId="37" fillId="0" borderId="1" xfId="0" applyNumberFormat="1" applyFont="1" applyFill="1" applyBorder="1" applyAlignment="1" applyProtection="1">
      <alignment horizontal="left" vertical="top" wrapText="1"/>
    </xf>
    <xf numFmtId="0" fontId="45" fillId="6" borderId="2" xfId="0" applyFont="1" applyFill="1" applyBorder="1" applyAlignment="1" applyProtection="1">
      <alignment horizontal="left" vertical="top" indent="1"/>
    </xf>
    <xf numFmtId="0" fontId="45" fillId="6" borderId="2" xfId="0" applyNumberFormat="1" applyFont="1" applyFill="1" applyBorder="1" applyAlignment="1" applyProtection="1">
      <alignment horizontal="left" vertical="top" indent="1"/>
    </xf>
    <xf numFmtId="0" fontId="42" fillId="2" borderId="2" xfId="0" applyFont="1" applyFill="1" applyBorder="1" applyAlignment="1" applyProtection="1">
      <alignment horizontal="left" vertical="top" wrapText="1" indent="1"/>
    </xf>
    <xf numFmtId="0" fontId="45" fillId="9" borderId="1" xfId="0" applyNumberFormat="1" applyFont="1" applyFill="1" applyBorder="1" applyAlignment="1" applyProtection="1">
      <alignment horizontal="left" vertical="top" indent="1"/>
    </xf>
    <xf numFmtId="0" fontId="31" fillId="0" borderId="0" xfId="0" applyFont="1" applyFill="1"/>
    <xf numFmtId="0" fontId="33" fillId="0" borderId="0" xfId="1" applyAlignment="1">
      <alignment horizontal="left"/>
    </xf>
    <xf numFmtId="0" fontId="36" fillId="0" borderId="5"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3" xfId="0" applyFont="1" applyBorder="1" applyAlignment="1">
      <alignment horizontal="center" vertical="center" wrapText="1"/>
    </xf>
    <xf numFmtId="0" fontId="2" fillId="10" borderId="0" xfId="0" applyFont="1" applyFill="1" applyAlignment="1">
      <alignment horizontal="left" vertical="center" wrapText="1"/>
    </xf>
    <xf numFmtId="0" fontId="47" fillId="10" borderId="0" xfId="0" applyFont="1" applyFill="1" applyAlignment="1">
      <alignment horizontal="left" vertical="center" wrapText="1"/>
    </xf>
    <xf numFmtId="0" fontId="40" fillId="7" borderId="0" xfId="0" applyFont="1" applyFill="1" applyAlignment="1">
      <alignment horizontal="left" vertical="top" wrapText="1"/>
    </xf>
    <xf numFmtId="0" fontId="42" fillId="0" borderId="0" xfId="0" applyFont="1" applyAlignment="1">
      <alignment horizontal="justify" vertical="top" wrapText="1"/>
    </xf>
    <xf numFmtId="0" fontId="45" fillId="0" borderId="0" xfId="0" applyFont="1" applyAlignment="1">
      <alignment horizontal="left" vertical="top" wrapText="1"/>
    </xf>
    <xf numFmtId="0" fontId="45" fillId="0" borderId="0" xfId="0" applyFont="1" applyAlignment="1">
      <alignment horizontal="left" vertical="top" wrapText="1" indent="2"/>
    </xf>
    <xf numFmtId="0" fontId="72" fillId="7" borderId="0" xfId="0" applyFont="1" applyFill="1" applyAlignment="1">
      <alignment horizontal="left" vertical="top"/>
    </xf>
    <xf numFmtId="0" fontId="45" fillId="0" borderId="0" xfId="0" applyFont="1" applyAlignment="1">
      <alignment horizontal="justify" vertical="top" wrapText="1"/>
    </xf>
    <xf numFmtId="0" fontId="44" fillId="11" borderId="18" xfId="0" applyFont="1" applyFill="1" applyBorder="1" applyAlignment="1">
      <alignment horizontal="center" vertical="center" wrapText="1"/>
    </xf>
    <xf numFmtId="0" fontId="44" fillId="11" borderId="19" xfId="0" applyFont="1" applyFill="1" applyBorder="1" applyAlignment="1">
      <alignment horizontal="center" vertical="center" wrapText="1"/>
    </xf>
    <xf numFmtId="0" fontId="18" fillId="6" borderId="5" xfId="0" applyFont="1" applyFill="1" applyBorder="1" applyAlignment="1">
      <alignment horizontal="justify" vertical="top" wrapText="1"/>
    </xf>
    <xf numFmtId="0" fontId="42" fillId="6" borderId="9" xfId="0" applyFont="1" applyFill="1" applyBorder="1" applyAlignment="1">
      <alignment horizontal="justify" vertical="top" wrapText="1"/>
    </xf>
    <xf numFmtId="0" fontId="42" fillId="6" borderId="3" xfId="0" applyFont="1" applyFill="1" applyBorder="1" applyAlignment="1">
      <alignment horizontal="justify" vertical="top" wrapText="1"/>
    </xf>
    <xf numFmtId="0" fontId="73" fillId="0" borderId="0" xfId="0" applyFont="1" applyAlignment="1">
      <alignment horizontal="justify" vertical="top" wrapText="1"/>
    </xf>
    <xf numFmtId="0" fontId="18" fillId="0" borderId="0" xfId="0" applyFont="1" applyFill="1" applyBorder="1" applyAlignment="1">
      <alignment horizontal="justify" vertical="top" wrapText="1"/>
    </xf>
    <xf numFmtId="0" fontId="42" fillId="0" borderId="0" xfId="0" applyFont="1" applyFill="1" applyBorder="1" applyAlignment="1">
      <alignment horizontal="justify" vertical="top" wrapText="1"/>
    </xf>
    <xf numFmtId="0" fontId="43" fillId="0" borderId="0" xfId="0" applyFont="1" applyAlignment="1">
      <alignment horizontal="justify" vertical="top" wrapText="1"/>
    </xf>
    <xf numFmtId="0" fontId="42" fillId="0" borderId="0" xfId="0" applyFont="1" applyAlignment="1">
      <alignment horizontal="left" vertical="top" wrapText="1" indent="1"/>
    </xf>
    <xf numFmtId="0" fontId="5" fillId="0" borderId="0" xfId="0" applyFont="1" applyFill="1" applyBorder="1" applyAlignment="1">
      <alignment horizontal="justify" vertical="top" wrapText="1"/>
    </xf>
    <xf numFmtId="0" fontId="45" fillId="0" borderId="0" xfId="0" applyFont="1" applyFill="1" applyBorder="1" applyAlignment="1">
      <alignment horizontal="justify" vertical="top" wrapText="1"/>
    </xf>
    <xf numFmtId="0" fontId="18" fillId="0" borderId="0" xfId="0" applyFont="1" applyAlignment="1">
      <alignment horizontal="justify" vertical="top" wrapText="1"/>
    </xf>
    <xf numFmtId="0" fontId="45" fillId="4" borderId="0" xfId="0" applyFont="1" applyFill="1" applyBorder="1" applyAlignment="1">
      <alignment horizontal="left" vertical="top" wrapText="1" indent="1"/>
    </xf>
    <xf numFmtId="0" fontId="77" fillId="4" borderId="0" xfId="0" applyFont="1" applyFill="1" applyBorder="1" applyAlignment="1">
      <alignment horizontal="left" vertical="top" wrapText="1" indent="2"/>
    </xf>
    <xf numFmtId="0" fontId="74" fillId="0" borderId="0" xfId="0" applyFont="1" applyFill="1" applyBorder="1" applyAlignment="1">
      <alignment horizontal="justify" vertical="top" wrapText="1"/>
    </xf>
    <xf numFmtId="0" fontId="42" fillId="4" borderId="0" xfId="0" applyFont="1" applyFill="1" applyBorder="1" applyAlignment="1">
      <alignment horizontal="left" vertical="top" wrapText="1" indent="1"/>
    </xf>
    <xf numFmtId="0" fontId="44" fillId="0" borderId="0" xfId="0" applyFont="1" applyAlignment="1">
      <alignment horizontal="justify" vertical="top"/>
    </xf>
    <xf numFmtId="0" fontId="45" fillId="0" borderId="0" xfId="0" applyFont="1" applyAlignment="1">
      <alignment horizontal="left" vertical="top" wrapText="1" indent="1"/>
    </xf>
    <xf numFmtId="0" fontId="42" fillId="0" borderId="0" xfId="0" applyFont="1" applyFill="1" applyAlignment="1">
      <alignment horizontal="left" vertical="top" wrapText="1" indent="1"/>
    </xf>
    <xf numFmtId="0" fontId="5" fillId="0" borderId="0" xfId="0" applyFont="1" applyFill="1" applyAlignment="1">
      <alignment horizontal="justify" vertical="top"/>
    </xf>
    <xf numFmtId="0" fontId="45" fillId="0" borderId="0" xfId="0" applyFont="1" applyFill="1" applyAlignment="1">
      <alignment horizontal="justify" vertical="top"/>
    </xf>
    <xf numFmtId="0" fontId="5" fillId="0" borderId="0" xfId="0" applyFont="1" applyAlignment="1">
      <alignment horizontal="justify" vertical="top"/>
    </xf>
    <xf numFmtId="0" fontId="45" fillId="0" borderId="0" xfId="0" applyFont="1" applyAlignment="1">
      <alignment horizontal="justify" vertical="top"/>
    </xf>
    <xf numFmtId="0" fontId="5" fillId="0" borderId="0" xfId="0" applyFont="1" applyAlignment="1">
      <alignment horizontal="justify" vertical="top" wrapText="1"/>
    </xf>
    <xf numFmtId="0" fontId="42" fillId="0" borderId="0" xfId="0" applyFont="1" applyAlignment="1">
      <alignment horizontal="left" vertical="top" wrapText="1" indent="2"/>
    </xf>
    <xf numFmtId="0" fontId="39" fillId="0" borderId="0" xfId="0" applyFont="1" applyAlignment="1">
      <alignment horizontal="left" vertical="top" wrapText="1" indent="2"/>
    </xf>
    <xf numFmtId="0" fontId="69" fillId="0" borderId="0" xfId="0" applyFont="1" applyAlignment="1">
      <alignment horizontal="justify" vertical="top" wrapText="1"/>
    </xf>
    <xf numFmtId="0" fontId="25" fillId="0" borderId="0" xfId="0" applyFont="1" applyAlignment="1">
      <alignment horizontal="left" vertical="top" wrapText="1"/>
    </xf>
    <xf numFmtId="0" fontId="25" fillId="0" borderId="0" xfId="0" applyFont="1" applyAlignment="1">
      <alignment horizontal="left" vertical="top"/>
    </xf>
    <xf numFmtId="0" fontId="69" fillId="0" borderId="0" xfId="0" applyFont="1" applyAlignment="1">
      <alignment horizontal="left" vertical="top"/>
    </xf>
    <xf numFmtId="0" fontId="45" fillId="2" borderId="5" xfId="0" applyFont="1" applyFill="1" applyBorder="1" applyAlignment="1" applyProtection="1">
      <alignment horizontal="left" vertical="top" wrapText="1" indent="1"/>
    </xf>
    <xf numFmtId="0" fontId="45" fillId="2" borderId="3" xfId="0" applyFont="1" applyFill="1" applyBorder="1" applyAlignment="1" applyProtection="1">
      <alignment horizontal="left" vertical="top" wrapText="1" indent="1"/>
    </xf>
    <xf numFmtId="0" fontId="45" fillId="2" borderId="5" xfId="0" applyFont="1" applyFill="1" applyBorder="1" applyAlignment="1" applyProtection="1">
      <alignment horizontal="left" vertical="top" wrapText="1" indent="3"/>
    </xf>
    <xf numFmtId="0" fontId="45" fillId="2" borderId="3" xfId="0" applyFont="1" applyFill="1" applyBorder="1" applyAlignment="1" applyProtection="1">
      <alignment horizontal="left" vertical="top" wrapText="1" indent="3"/>
    </xf>
    <xf numFmtId="0" fontId="44" fillId="5" borderId="5" xfId="0" applyFont="1" applyFill="1" applyBorder="1" applyAlignment="1" applyProtection="1">
      <alignment horizontal="left" vertical="top" wrapText="1" indent="1"/>
    </xf>
    <xf numFmtId="0" fontId="44" fillId="5" borderId="3" xfId="0" applyFont="1" applyFill="1" applyBorder="1" applyAlignment="1" applyProtection="1">
      <alignment horizontal="left" vertical="top" wrapText="1" indent="1"/>
    </xf>
    <xf numFmtId="0" fontId="42" fillId="2" borderId="5" xfId="0" applyFont="1" applyFill="1" applyBorder="1" applyAlignment="1" applyProtection="1">
      <alignment horizontal="left" vertical="top" wrapText="1" indent="1"/>
    </xf>
    <xf numFmtId="0" fontId="42" fillId="2" borderId="3" xfId="0" applyFont="1" applyFill="1" applyBorder="1" applyAlignment="1" applyProtection="1">
      <alignment horizontal="left" vertical="top" wrapText="1" indent="1"/>
    </xf>
    <xf numFmtId="0" fontId="3" fillId="10" borderId="0" xfId="0" applyFont="1" applyFill="1" applyAlignment="1">
      <alignment horizontal="left" vertical="center" wrapText="1"/>
    </xf>
    <xf numFmtId="0" fontId="60" fillId="10" borderId="0" xfId="0" applyFont="1" applyFill="1" applyAlignment="1">
      <alignment horizontal="left" vertical="center" wrapText="1"/>
    </xf>
    <xf numFmtId="0" fontId="40" fillId="7" borderId="0" xfId="0" applyFont="1" applyFill="1" applyAlignment="1">
      <alignment horizontal="left" vertical="top"/>
    </xf>
    <xf numFmtId="0" fontId="42" fillId="7" borderId="0" xfId="0" applyFont="1" applyFill="1" applyAlignment="1">
      <alignment horizontal="right"/>
    </xf>
    <xf numFmtId="0" fontId="45" fillId="0" borderId="5" xfId="0" applyFont="1" applyFill="1" applyBorder="1" applyAlignment="1" applyProtection="1">
      <alignment horizontal="left" vertical="top" wrapText="1" indent="1"/>
    </xf>
    <xf numFmtId="0" fontId="45" fillId="0" borderId="3" xfId="0" applyFont="1" applyFill="1" applyBorder="1" applyAlignment="1" applyProtection="1">
      <alignment horizontal="left" vertical="top" wrapText="1" indent="1"/>
    </xf>
    <xf numFmtId="0" fontId="56" fillId="0" borderId="0" xfId="0" applyFont="1" applyAlignment="1">
      <alignment horizontal="justify" wrapText="1"/>
    </xf>
    <xf numFmtId="1" fontId="75" fillId="4" borderId="20" xfId="0" applyNumberFormat="1" applyFont="1" applyFill="1" applyBorder="1" applyAlignment="1">
      <alignment horizontal="center" vertical="center" wrapText="1"/>
    </xf>
    <xf numFmtId="1" fontId="76" fillId="4" borderId="20" xfId="0" applyNumberFormat="1" applyFont="1" applyFill="1" applyBorder="1" applyAlignment="1">
      <alignment horizontal="center" vertical="center"/>
    </xf>
    <xf numFmtId="1" fontId="8" fillId="11" borderId="21" xfId="0" applyNumberFormat="1" applyFont="1" applyFill="1" applyBorder="1" applyAlignment="1">
      <alignment horizontal="center" vertical="center" wrapText="1"/>
    </xf>
    <xf numFmtId="1" fontId="56" fillId="11" borderId="22" xfId="0" applyNumberFormat="1" applyFont="1" applyFill="1" applyBorder="1" applyAlignment="1">
      <alignment horizontal="center" vertical="center"/>
    </xf>
    <xf numFmtId="1" fontId="56" fillId="11" borderId="23" xfId="0" applyNumberFormat="1" applyFont="1" applyFill="1" applyBorder="1" applyAlignment="1">
      <alignment horizontal="center" vertical="center"/>
    </xf>
    <xf numFmtId="0" fontId="33" fillId="0" borderId="0" xfId="1" applyAlignment="1">
      <alignment horizontal="left"/>
    </xf>
    <xf numFmtId="0" fontId="5" fillId="0" borderId="5" xfId="0" applyFont="1" applyFill="1" applyBorder="1" applyAlignment="1" applyProtection="1">
      <alignment horizontal="left" vertical="top" wrapText="1" indent="3"/>
    </xf>
    <xf numFmtId="0" fontId="45" fillId="0" borderId="3" xfId="0" applyFont="1" applyFill="1" applyBorder="1" applyAlignment="1" applyProtection="1">
      <alignment horizontal="left" vertical="top" wrapText="1" indent="3"/>
    </xf>
    <xf numFmtId="0" fontId="45" fillId="2" borderId="1" xfId="0" applyFont="1" applyFill="1" applyBorder="1" applyAlignment="1" applyProtection="1">
      <alignment horizontal="left" vertical="top" wrapText="1" indent="1"/>
    </xf>
    <xf numFmtId="0" fontId="44" fillId="0" borderId="12" xfId="0" applyFont="1" applyFill="1" applyBorder="1" applyAlignment="1" applyProtection="1">
      <alignment horizontal="left" vertical="top" wrapText="1" indent="1"/>
    </xf>
    <xf numFmtId="0" fontId="45" fillId="0" borderId="5" xfId="0" applyFont="1" applyFill="1" applyBorder="1" applyAlignment="1" applyProtection="1">
      <alignment horizontal="left" vertical="top" wrapText="1" indent="3"/>
    </xf>
    <xf numFmtId="0" fontId="5" fillId="2" borderId="5" xfId="0" applyFont="1" applyFill="1" applyBorder="1" applyAlignment="1" applyProtection="1">
      <alignment horizontal="left" vertical="top" wrapText="1" indent="3"/>
    </xf>
    <xf numFmtId="0" fontId="5" fillId="2" borderId="3" xfId="0" applyFont="1" applyFill="1" applyBorder="1" applyAlignment="1" applyProtection="1">
      <alignment horizontal="left" vertical="top" wrapText="1" indent="3"/>
    </xf>
    <xf numFmtId="0" fontId="44" fillId="5" borderId="1" xfId="0" applyFont="1" applyFill="1" applyBorder="1" applyAlignment="1" applyProtection="1">
      <alignment horizontal="left" vertical="top" wrapText="1" indent="1"/>
    </xf>
    <xf numFmtId="0" fontId="5" fillId="2" borderId="1" xfId="0" applyFont="1" applyFill="1" applyBorder="1" applyAlignment="1" applyProtection="1">
      <alignment horizontal="left" vertical="top" wrapText="1" indent="3"/>
    </xf>
    <xf numFmtId="0" fontId="45" fillId="2" borderId="1" xfId="0" applyFont="1" applyFill="1" applyBorder="1" applyAlignment="1" applyProtection="1">
      <alignment horizontal="left" vertical="top" wrapText="1" indent="3"/>
    </xf>
    <xf numFmtId="0" fontId="45" fillId="0" borderId="2" xfId="0" applyFont="1" applyFill="1" applyBorder="1" applyAlignment="1" applyProtection="1">
      <alignment horizontal="left" vertical="top" wrapText="1" indent="3"/>
    </xf>
    <xf numFmtId="0" fontId="33" fillId="0" borderId="24" xfId="1" applyBorder="1" applyAlignment="1">
      <alignment horizontal="left"/>
    </xf>
    <xf numFmtId="0" fontId="38" fillId="11" borderId="25" xfId="0" applyFont="1" applyFill="1" applyBorder="1" applyAlignment="1">
      <alignment horizontal="center" vertical="top"/>
    </xf>
    <xf numFmtId="0" fontId="38" fillId="11" borderId="26" xfId="0" applyFont="1" applyFill="1" applyBorder="1" applyAlignment="1">
      <alignment horizontal="center" vertical="top"/>
    </xf>
    <xf numFmtId="0" fontId="45" fillId="0" borderId="1" xfId="0" applyFont="1" applyFill="1" applyBorder="1" applyAlignment="1" applyProtection="1">
      <alignment horizontal="left" vertical="top" wrapText="1" indent="1"/>
    </xf>
    <xf numFmtId="0" fontId="56" fillId="0" borderId="0" xfId="0" applyFont="1" applyAlignment="1">
      <alignment horizontal="left" vertical="top" wrapText="1"/>
    </xf>
    <xf numFmtId="0" fontId="44" fillId="0" borderId="15" xfId="0" applyFont="1" applyFill="1" applyBorder="1" applyAlignment="1" applyProtection="1">
      <alignment horizontal="left" vertical="top" wrapText="1" indent="1"/>
    </xf>
    <xf numFmtId="0" fontId="44" fillId="11" borderId="27" xfId="0" applyFont="1" applyFill="1" applyBorder="1" applyAlignment="1">
      <alignment horizontal="center" vertical="center" wrapText="1"/>
    </xf>
    <xf numFmtId="0" fontId="44" fillId="11" borderId="28" xfId="0" applyFont="1" applyFill="1" applyBorder="1" applyAlignment="1">
      <alignment horizontal="center" vertical="center" wrapText="1"/>
    </xf>
    <xf numFmtId="0" fontId="44" fillId="11" borderId="29" xfId="0" applyFont="1" applyFill="1" applyBorder="1" applyAlignment="1">
      <alignment horizontal="center" vertical="center" wrapText="1"/>
    </xf>
    <xf numFmtId="0" fontId="44" fillId="2" borderId="12" xfId="0" applyFont="1" applyFill="1" applyBorder="1" applyAlignment="1" applyProtection="1">
      <alignment horizontal="left" vertical="top" wrapText="1" indent="1"/>
    </xf>
    <xf numFmtId="0" fontId="44" fillId="5" borderId="2" xfId="0" applyFont="1" applyFill="1" applyBorder="1" applyAlignment="1" applyProtection="1">
      <alignment horizontal="left" vertical="top" wrapText="1" indent="1"/>
    </xf>
    <xf numFmtId="0" fontId="5" fillId="0" borderId="1" xfId="0" applyFont="1" applyFill="1" applyBorder="1" applyAlignment="1" applyProtection="1">
      <alignment horizontal="left" vertical="top" wrapText="1" indent="3"/>
    </xf>
    <xf numFmtId="0" fontId="45" fillId="0" borderId="1" xfId="0" applyFont="1" applyFill="1" applyBorder="1" applyAlignment="1" applyProtection="1">
      <alignment horizontal="left" vertical="top" wrapText="1" indent="3"/>
    </xf>
    <xf numFmtId="0" fontId="50" fillId="0" borderId="0" xfId="0" applyFont="1" applyAlignment="1">
      <alignment horizontal="justify" wrapText="1"/>
    </xf>
    <xf numFmtId="0" fontId="44" fillId="5" borderId="10" xfId="0" applyFont="1" applyFill="1" applyBorder="1" applyAlignment="1" applyProtection="1">
      <alignment horizontal="left" vertical="top" wrapText="1" indent="1"/>
    </xf>
    <xf numFmtId="0" fontId="44" fillId="5" borderId="11" xfId="0" applyFont="1" applyFill="1" applyBorder="1" applyAlignment="1" applyProtection="1">
      <alignment horizontal="left" vertical="top" wrapText="1" indent="1"/>
    </xf>
    <xf numFmtId="0" fontId="44" fillId="2" borderId="30" xfId="0" applyFont="1" applyFill="1" applyBorder="1" applyAlignment="1" applyProtection="1">
      <alignment horizontal="left" vertical="top" wrapText="1" indent="1"/>
    </xf>
    <xf numFmtId="0" fontId="44" fillId="2" borderId="14" xfId="0" applyFont="1" applyFill="1" applyBorder="1" applyAlignment="1" applyProtection="1">
      <alignment horizontal="left" vertical="top" wrapText="1" indent="1"/>
    </xf>
    <xf numFmtId="0" fontId="43" fillId="0" borderId="0" xfId="0" applyFont="1" applyAlignment="1">
      <alignment horizontal="left" wrapText="1"/>
    </xf>
    <xf numFmtId="0" fontId="56" fillId="0" borderId="0" xfId="0" applyFont="1" applyFill="1" applyAlignment="1">
      <alignment horizontal="left" vertical="justify" wrapText="1"/>
    </xf>
    <xf numFmtId="0" fontId="56" fillId="0" borderId="0" xfId="0" applyFont="1" applyFill="1" applyAlignment="1">
      <alignment horizontal="left" vertical="justify"/>
    </xf>
    <xf numFmtId="0" fontId="2" fillId="10" borderId="0" xfId="0" applyFont="1" applyFill="1" applyBorder="1" applyAlignment="1">
      <alignment horizontal="left" vertical="center" wrapText="1"/>
    </xf>
    <xf numFmtId="0" fontId="34" fillId="5" borderId="1" xfId="0" applyFont="1" applyFill="1" applyBorder="1" applyAlignment="1">
      <alignment horizontal="center" vertical="top" wrapText="1"/>
    </xf>
    <xf numFmtId="0" fontId="62" fillId="5" borderId="2" xfId="0" applyFont="1" applyFill="1" applyBorder="1" applyAlignment="1">
      <alignment horizontal="left" vertical="top" wrapText="1"/>
    </xf>
    <xf numFmtId="0" fontId="62" fillId="5" borderId="4" xfId="0" applyFont="1" applyFill="1" applyBorder="1" applyAlignment="1">
      <alignment horizontal="left" vertical="top" wrapText="1"/>
    </xf>
    <xf numFmtId="0" fontId="34" fillId="5" borderId="2" xfId="0" applyFont="1" applyFill="1" applyBorder="1" applyAlignment="1">
      <alignment horizontal="left" vertical="top" wrapText="1"/>
    </xf>
    <xf numFmtId="0" fontId="0" fillId="0" borderId="4" xfId="0" applyBorder="1" applyAlignment="1">
      <alignment horizontal="left" vertical="top" wrapText="1"/>
    </xf>
    <xf numFmtId="0" fontId="55" fillId="5" borderId="2" xfId="0" applyFont="1" applyFill="1" applyBorder="1" applyAlignment="1" applyProtection="1">
      <alignment horizontal="left" vertical="top" wrapText="1"/>
    </xf>
    <xf numFmtId="0" fontId="34" fillId="5" borderId="2" xfId="0" applyNumberFormat="1" applyFont="1" applyFill="1" applyBorder="1" applyAlignment="1">
      <alignment horizontal="left" vertical="top" wrapText="1"/>
    </xf>
    <xf numFmtId="0" fontId="34" fillId="11" borderId="5" xfId="0" applyFont="1" applyFill="1" applyBorder="1" applyAlignment="1">
      <alignment horizontal="left" vertical="center" wrapText="1"/>
    </xf>
    <xf numFmtId="0" fontId="34" fillId="11" borderId="9" xfId="0" applyFont="1" applyFill="1" applyBorder="1" applyAlignment="1">
      <alignment horizontal="left" vertical="center" wrapText="1"/>
    </xf>
    <xf numFmtId="0" fontId="34" fillId="11" borderId="3" xfId="0" applyFont="1" applyFill="1" applyBorder="1" applyAlignment="1">
      <alignment horizontal="left" vertical="center" wrapText="1"/>
    </xf>
    <xf numFmtId="0" fontId="0" fillId="0" borderId="5" xfId="0" applyNumberFormat="1" applyFont="1" applyBorder="1" applyAlignment="1">
      <alignment horizontal="center" vertical="top" wrapText="1"/>
    </xf>
    <xf numFmtId="0" fontId="0" fillId="0" borderId="9" xfId="0" applyNumberFormat="1" applyFont="1" applyBorder="1" applyAlignment="1">
      <alignment horizontal="center" vertical="top" wrapText="1"/>
    </xf>
    <xf numFmtId="0" fontId="0" fillId="0" borderId="3" xfId="0" applyNumberFormat="1" applyFont="1" applyBorder="1" applyAlignment="1">
      <alignment horizontal="center" vertical="top" wrapText="1"/>
    </xf>
    <xf numFmtId="0" fontId="0" fillId="0" borderId="1" xfId="0" applyFont="1" applyFill="1" applyBorder="1" applyAlignment="1">
      <alignment horizontal="center" vertical="top" wrapText="1"/>
    </xf>
    <xf numFmtId="0" fontId="0" fillId="0" borderId="0" xfId="0" applyNumberFormat="1" applyFont="1" applyBorder="1" applyAlignment="1">
      <alignment horizontal="left" vertical="top" wrapText="1" indent="1"/>
    </xf>
    <xf numFmtId="0" fontId="0" fillId="0" borderId="1" xfId="0" applyNumberFormat="1" applyFont="1" applyBorder="1" applyAlignment="1">
      <alignment horizontal="left" vertical="top" wrapText="1" indent="1"/>
    </xf>
    <xf numFmtId="0" fontId="0" fillId="4" borderId="1" xfId="0" applyNumberFormat="1" applyFont="1" applyFill="1" applyBorder="1" applyAlignment="1">
      <alignment horizontal="left" vertical="top" wrapText="1" indent="1"/>
    </xf>
    <xf numFmtId="0" fontId="55" fillId="5" borderId="1" xfId="0" applyFont="1" applyFill="1" applyBorder="1" applyAlignment="1">
      <alignment horizontal="center" vertical="top"/>
    </xf>
    <xf numFmtId="0" fontId="34" fillId="5" borderId="1" xfId="0" applyNumberFormat="1" applyFont="1" applyFill="1" applyBorder="1" applyAlignment="1">
      <alignment horizontal="left" vertical="top" wrapText="1" indent="2"/>
    </xf>
    <xf numFmtId="0" fontId="0" fillId="0" borderId="1" xfId="0" applyNumberFormat="1" applyFont="1" applyFill="1" applyBorder="1" applyAlignment="1">
      <alignment horizontal="left" vertical="top" wrapText="1" indent="1"/>
    </xf>
    <xf numFmtId="0" fontId="0" fillId="0" borderId="0" xfId="0"/>
  </cellXfs>
  <cellStyles count="5">
    <cellStyle name="Collegamento ipertestuale" xfId="1" builtinId="8"/>
    <cellStyle name="Normal 2" xfId="2"/>
    <cellStyle name="Normale" xfId="0" builtinId="0"/>
    <cellStyle name="Percentuale" xfId="3" builtinId="5"/>
    <cellStyle name="supText" xfId="4"/>
  </cellStyles>
  <dxfs count="8">
    <dxf>
      <font>
        <color auto="1"/>
      </font>
      <fill>
        <patternFill>
          <bgColor theme="2" tint="-0.24994659260841701"/>
        </patternFill>
      </fill>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ill>
        <patternFill>
          <bgColor rgb="FFFFFF00"/>
        </patternFill>
      </fill>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46"/>
  <sheetViews>
    <sheetView showGridLines="0" topLeftCell="B45" zoomScaleNormal="100" zoomScalePageLayoutView="40" workbookViewId="0">
      <selection activeCell="C58" sqref="C58:G58"/>
    </sheetView>
  </sheetViews>
  <sheetFormatPr defaultColWidth="8.7109375" defaultRowHeight="15" x14ac:dyDescent="0.25"/>
  <cols>
    <col min="1" max="1" width="2.42578125" style="38" customWidth="1"/>
    <col min="2" max="2" width="6.7109375" style="38" customWidth="1"/>
    <col min="3" max="3" width="30.7109375" style="38" customWidth="1"/>
    <col min="4" max="4" width="12.7109375" style="38" customWidth="1"/>
    <col min="5" max="5" width="50.7109375" style="38" customWidth="1"/>
    <col min="6" max="6" width="30.42578125" style="38" customWidth="1"/>
    <col min="7" max="7" width="11.28515625" style="38" customWidth="1"/>
    <col min="8" max="8" width="8.7109375" style="5"/>
    <col min="9" max="16384" width="8.7109375" style="38"/>
  </cols>
  <sheetData>
    <row r="1" spans="2:8" ht="15" customHeight="1" x14ac:dyDescent="0.3"/>
    <row r="2" spans="2:8" ht="15.6" hidden="1" x14ac:dyDescent="0.3">
      <c r="B2" s="362"/>
      <c r="C2" s="363"/>
      <c r="D2" s="363"/>
      <c r="E2" s="363"/>
      <c r="F2" s="363"/>
      <c r="G2" s="364"/>
    </row>
    <row r="3" spans="2:8" ht="14.45" hidden="1" x14ac:dyDescent="0.3"/>
    <row r="4" spans="2:8" s="12" customFormat="1" ht="64.5" customHeight="1" x14ac:dyDescent="0.3">
      <c r="B4" s="365" t="s">
        <v>635</v>
      </c>
      <c r="C4" s="366"/>
      <c r="D4" s="366"/>
      <c r="E4" s="366"/>
      <c r="F4" s="366"/>
      <c r="G4" s="366"/>
    </row>
    <row r="5" spans="2:8" ht="10.9" customHeight="1" x14ac:dyDescent="0.3"/>
    <row r="6" spans="2:8" ht="21" customHeight="1" x14ac:dyDescent="0.3">
      <c r="B6" s="371" t="s">
        <v>665</v>
      </c>
      <c r="C6" s="371"/>
      <c r="D6" s="371"/>
      <c r="E6" s="371"/>
      <c r="F6" s="371"/>
      <c r="G6" s="371"/>
    </row>
    <row r="7" spans="2:8" s="5" customFormat="1" ht="14.45" x14ac:dyDescent="0.3"/>
    <row r="8" spans="2:8" s="64" customFormat="1" ht="15.75" x14ac:dyDescent="0.25">
      <c r="B8" s="326" t="s">
        <v>692</v>
      </c>
      <c r="C8" s="323" t="s">
        <v>743</v>
      </c>
      <c r="H8" s="325"/>
    </row>
    <row r="9" spans="2:8" s="64" customFormat="1" ht="16.5" customHeight="1" x14ac:dyDescent="0.25">
      <c r="B9" s="326" t="s">
        <v>692</v>
      </c>
      <c r="C9" s="323" t="s">
        <v>707</v>
      </c>
      <c r="H9" s="325"/>
    </row>
    <row r="10" spans="2:8" s="64" customFormat="1" ht="16.5" customHeight="1" x14ac:dyDescent="0.25">
      <c r="B10" s="326" t="s">
        <v>692</v>
      </c>
      <c r="C10" s="323" t="s">
        <v>690</v>
      </c>
      <c r="H10" s="325"/>
    </row>
    <row r="11" spans="2:8" s="64" customFormat="1" ht="16.5" customHeight="1" x14ac:dyDescent="0.25">
      <c r="B11" s="326" t="s">
        <v>692</v>
      </c>
      <c r="C11" s="323" t="s">
        <v>691</v>
      </c>
      <c r="H11" s="325"/>
    </row>
    <row r="12" spans="2:8" ht="16.5" customHeight="1" x14ac:dyDescent="0.3">
      <c r="B12" s="312"/>
      <c r="C12" s="64"/>
      <c r="D12" s="64"/>
      <c r="E12" s="64"/>
      <c r="F12" s="64"/>
    </row>
    <row r="13" spans="2:8" s="5" customFormat="1" ht="21" customHeight="1" x14ac:dyDescent="0.3">
      <c r="B13" s="367" t="s">
        <v>544</v>
      </c>
      <c r="C13" s="367"/>
      <c r="D13" s="367"/>
      <c r="E13" s="367"/>
      <c r="F13" s="367"/>
      <c r="G13" s="367"/>
    </row>
    <row r="15" spans="2:8" ht="32.65" customHeight="1" x14ac:dyDescent="0.3">
      <c r="B15" s="368" t="s">
        <v>659</v>
      </c>
      <c r="C15" s="368"/>
      <c r="D15" s="368"/>
      <c r="E15" s="368"/>
      <c r="F15" s="368"/>
      <c r="G15" s="368"/>
    </row>
    <row r="16" spans="2:8" ht="4.1500000000000004" customHeight="1" x14ac:dyDescent="0.25">
      <c r="B16" s="64"/>
      <c r="C16" s="64"/>
      <c r="D16" s="64"/>
    </row>
    <row r="17" spans="1:8" ht="32.65" customHeight="1" x14ac:dyDescent="0.25">
      <c r="B17" s="369" t="s">
        <v>677</v>
      </c>
      <c r="C17" s="369"/>
      <c r="D17" s="369"/>
      <c r="E17" s="369"/>
      <c r="F17" s="369"/>
      <c r="G17" s="369"/>
    </row>
    <row r="18" spans="1:8" ht="49.15" customHeight="1" x14ac:dyDescent="0.25">
      <c r="B18" s="370" t="s">
        <v>662</v>
      </c>
      <c r="C18" s="370"/>
      <c r="D18" s="370"/>
      <c r="E18" s="370"/>
      <c r="F18" s="370"/>
      <c r="G18" s="370"/>
    </row>
    <row r="19" spans="1:8" ht="50.65" customHeight="1" x14ac:dyDescent="0.25">
      <c r="B19" s="370" t="s">
        <v>663</v>
      </c>
      <c r="C19" s="370"/>
      <c r="D19" s="370"/>
      <c r="E19" s="370"/>
      <c r="F19" s="370"/>
      <c r="G19" s="370"/>
    </row>
    <row r="20" spans="1:8" ht="15.6" customHeight="1" x14ac:dyDescent="0.25">
      <c r="B20" s="278"/>
      <c r="C20" s="278"/>
      <c r="D20" s="278"/>
      <c r="E20" s="278"/>
      <c r="F20" s="278"/>
      <c r="G20" s="278"/>
    </row>
    <row r="21" spans="1:8" ht="16.149999999999999" customHeight="1" x14ac:dyDescent="0.25">
      <c r="B21" s="369" t="s">
        <v>545</v>
      </c>
      <c r="C21" s="369"/>
      <c r="D21" s="369"/>
      <c r="E21" s="369"/>
      <c r="F21" s="369"/>
      <c r="G21" s="369"/>
    </row>
    <row r="22" spans="1:8" ht="4.1500000000000004" customHeight="1" x14ac:dyDescent="0.25">
      <c r="B22" s="64"/>
      <c r="C22" s="64"/>
      <c r="D22" s="64"/>
    </row>
    <row r="23" spans="1:8" ht="31.9" customHeight="1" x14ac:dyDescent="0.25">
      <c r="B23" s="279" t="s">
        <v>546</v>
      </c>
      <c r="C23" s="280" t="s">
        <v>547</v>
      </c>
      <c r="D23" s="372" t="s">
        <v>548</v>
      </c>
      <c r="E23" s="372"/>
      <c r="F23" s="372"/>
      <c r="G23" s="372"/>
    </row>
    <row r="24" spans="1:8" ht="33" customHeight="1" x14ac:dyDescent="0.25">
      <c r="B24" s="279" t="s">
        <v>549</v>
      </c>
      <c r="C24" s="280" t="s">
        <v>550</v>
      </c>
      <c r="D24" s="372" t="s">
        <v>551</v>
      </c>
      <c r="E24" s="372"/>
      <c r="F24" s="372"/>
      <c r="G24" s="372"/>
    </row>
    <row r="25" spans="1:8" ht="16.5" customHeight="1" thickBot="1" x14ac:dyDescent="0.3">
      <c r="B25" s="281"/>
      <c r="C25" s="282"/>
      <c r="D25" s="283"/>
      <c r="E25" s="284"/>
      <c r="F25" s="284"/>
      <c r="G25" s="283"/>
    </row>
    <row r="26" spans="1:8" ht="30.6" customHeight="1" thickTop="1" thickBot="1" x14ac:dyDescent="0.3">
      <c r="A26" s="285"/>
      <c r="B26" s="373" t="s">
        <v>675</v>
      </c>
      <c r="C26" s="373"/>
      <c r="D26" s="373"/>
      <c r="E26" s="373"/>
      <c r="F26" s="373"/>
      <c r="G26" s="374"/>
      <c r="H26" s="286"/>
    </row>
    <row r="27" spans="1:8" ht="16.5" customHeight="1" thickTop="1" x14ac:dyDescent="0.25">
      <c r="B27" s="281"/>
      <c r="C27" s="282"/>
      <c r="D27" s="284"/>
      <c r="E27" s="283"/>
      <c r="F27" s="283"/>
      <c r="G27" s="283"/>
    </row>
    <row r="28" spans="1:8" ht="16.5" customHeight="1" x14ac:dyDescent="0.25">
      <c r="B28" s="279" t="s">
        <v>552</v>
      </c>
      <c r="C28" s="280" t="s">
        <v>553</v>
      </c>
      <c r="D28" s="372" t="s">
        <v>554</v>
      </c>
      <c r="E28" s="372"/>
      <c r="F28" s="372"/>
      <c r="G28" s="372"/>
    </row>
    <row r="29" spans="1:8" ht="32.65" customHeight="1" x14ac:dyDescent="0.25">
      <c r="B29" s="279" t="s">
        <v>555</v>
      </c>
      <c r="C29" s="280" t="s">
        <v>673</v>
      </c>
      <c r="D29" s="372" t="s">
        <v>556</v>
      </c>
      <c r="E29" s="372"/>
      <c r="F29" s="372"/>
      <c r="G29" s="372"/>
    </row>
    <row r="30" spans="1:8" ht="47.65" customHeight="1" x14ac:dyDescent="0.25">
      <c r="B30" s="279" t="s">
        <v>557</v>
      </c>
      <c r="C30" s="280" t="s">
        <v>558</v>
      </c>
      <c r="D30" s="372" t="s">
        <v>559</v>
      </c>
      <c r="E30" s="372"/>
      <c r="F30" s="372"/>
      <c r="G30" s="372"/>
    </row>
    <row r="31" spans="1:8" ht="15.75" x14ac:dyDescent="0.25">
      <c r="B31" s="287" t="s">
        <v>560</v>
      </c>
      <c r="C31" s="280" t="s">
        <v>561</v>
      </c>
      <c r="D31" s="369" t="s">
        <v>562</v>
      </c>
      <c r="E31" s="369"/>
      <c r="F31" s="369"/>
      <c r="G31" s="369"/>
    </row>
    <row r="33" spans="2:7" s="5" customFormat="1" ht="21" customHeight="1" x14ac:dyDescent="0.25">
      <c r="B33" s="367" t="s">
        <v>661</v>
      </c>
      <c r="C33" s="367"/>
      <c r="D33" s="367"/>
      <c r="E33" s="367"/>
      <c r="F33" s="367"/>
      <c r="G33" s="367"/>
    </row>
    <row r="34" spans="2:7" x14ac:dyDescent="0.25">
      <c r="C34" s="288"/>
    </row>
    <row r="35" spans="2:7" ht="16.5" customHeight="1" x14ac:dyDescent="0.25">
      <c r="B35" s="287" t="s">
        <v>563</v>
      </c>
      <c r="C35" s="375" t="s">
        <v>564</v>
      </c>
      <c r="D35" s="376"/>
      <c r="E35" s="376"/>
      <c r="F35" s="376"/>
      <c r="G35" s="377"/>
    </row>
    <row r="36" spans="2:7" s="5" customFormat="1" ht="16.5" customHeight="1" x14ac:dyDescent="0.25">
      <c r="B36" s="289"/>
      <c r="C36" s="290" t="s">
        <v>658</v>
      </c>
      <c r="D36" s="291"/>
      <c r="E36" s="292"/>
      <c r="F36" s="291"/>
      <c r="G36" s="291"/>
    </row>
    <row r="37" spans="2:7" ht="4.1500000000000004" customHeight="1" x14ac:dyDescent="0.25">
      <c r="B37" s="293"/>
      <c r="C37" s="294"/>
      <c r="D37" s="294"/>
      <c r="E37" s="295"/>
      <c r="F37" s="295"/>
      <c r="G37" s="295"/>
    </row>
    <row r="38" spans="2:7" ht="18.600000000000001" customHeight="1" x14ac:dyDescent="0.25">
      <c r="B38" s="287" t="s">
        <v>549</v>
      </c>
      <c r="C38" s="378" t="s">
        <v>565</v>
      </c>
      <c r="D38" s="368"/>
      <c r="E38" s="368"/>
      <c r="F38" s="368"/>
      <c r="G38" s="368"/>
    </row>
    <row r="39" spans="2:7" ht="4.1500000000000004" customHeight="1" x14ac:dyDescent="0.25">
      <c r="B39" s="293"/>
      <c r="C39" s="294"/>
      <c r="D39" s="294"/>
      <c r="E39" s="295"/>
      <c r="F39" s="295"/>
      <c r="G39" s="295"/>
    </row>
    <row r="40" spans="2:7" ht="98.65" customHeight="1" x14ac:dyDescent="0.25">
      <c r="B40" s="287" t="s">
        <v>566</v>
      </c>
      <c r="C40" s="379" t="s">
        <v>648</v>
      </c>
      <c r="D40" s="380"/>
      <c r="E40" s="380"/>
      <c r="F40" s="380"/>
      <c r="G40" s="380"/>
    </row>
    <row r="41" spans="2:7" ht="3" customHeight="1" x14ac:dyDescent="0.25">
      <c r="B41" s="293"/>
      <c r="C41" s="294"/>
      <c r="D41" s="294"/>
      <c r="E41" s="295"/>
      <c r="F41" s="295"/>
      <c r="G41" s="295"/>
    </row>
    <row r="42" spans="2:7" ht="15.75" x14ac:dyDescent="0.25">
      <c r="B42" s="287" t="s">
        <v>567</v>
      </c>
      <c r="C42" s="381" t="s">
        <v>568</v>
      </c>
      <c r="D42" s="381"/>
      <c r="E42" s="381"/>
      <c r="F42" s="381"/>
      <c r="G42" s="381"/>
    </row>
    <row r="43" spans="2:7" ht="51" customHeight="1" x14ac:dyDescent="0.25">
      <c r="B43" s="287"/>
      <c r="C43" s="382" t="s">
        <v>569</v>
      </c>
      <c r="D43" s="382"/>
      <c r="E43" s="382"/>
      <c r="F43" s="382"/>
      <c r="G43" s="382"/>
    </row>
    <row r="44" spans="2:7" ht="129" customHeight="1" x14ac:dyDescent="0.25">
      <c r="B44" s="287"/>
      <c r="C44" s="382" t="s">
        <v>664</v>
      </c>
      <c r="D44" s="382"/>
      <c r="E44" s="382"/>
      <c r="F44" s="382"/>
      <c r="G44" s="382"/>
    </row>
    <row r="45" spans="2:7" ht="3" customHeight="1" x14ac:dyDescent="0.25">
      <c r="B45" s="293"/>
      <c r="C45" s="294"/>
      <c r="D45" s="294"/>
      <c r="E45" s="295"/>
      <c r="F45" s="295"/>
      <c r="G45" s="295"/>
    </row>
    <row r="46" spans="2:7" ht="97.9" customHeight="1" x14ac:dyDescent="0.25">
      <c r="B46" s="287" t="s">
        <v>570</v>
      </c>
      <c r="C46" s="383" t="s">
        <v>571</v>
      </c>
      <c r="D46" s="384"/>
      <c r="E46" s="384"/>
      <c r="F46" s="384"/>
      <c r="G46" s="384"/>
    </row>
    <row r="47" spans="2:7" ht="4.1500000000000004" customHeight="1" x14ac:dyDescent="0.25">
      <c r="B47" s="293"/>
      <c r="C47" s="294"/>
      <c r="D47" s="294"/>
      <c r="E47" s="295"/>
      <c r="F47" s="295"/>
      <c r="G47" s="295"/>
    </row>
    <row r="48" spans="2:7" ht="81" customHeight="1" x14ac:dyDescent="0.25">
      <c r="B48" s="287" t="s">
        <v>560</v>
      </c>
      <c r="C48" s="385" t="s">
        <v>572</v>
      </c>
      <c r="D48" s="368"/>
      <c r="E48" s="368"/>
      <c r="F48" s="368"/>
      <c r="G48" s="368"/>
    </row>
    <row r="49" spans="2:7" ht="4.1500000000000004" customHeight="1" x14ac:dyDescent="0.25">
      <c r="B49" s="293"/>
      <c r="C49" s="294"/>
      <c r="D49" s="294"/>
      <c r="E49" s="295"/>
      <c r="F49" s="295"/>
      <c r="G49" s="295"/>
    </row>
    <row r="50" spans="2:7" ht="15.75" x14ac:dyDescent="0.25">
      <c r="B50" s="287" t="s">
        <v>573</v>
      </c>
      <c r="C50" s="384" t="s">
        <v>574</v>
      </c>
      <c r="D50" s="384"/>
      <c r="E50" s="384"/>
      <c r="F50" s="384"/>
      <c r="G50" s="384"/>
    </row>
    <row r="51" spans="2:7" ht="31.9" customHeight="1" x14ac:dyDescent="0.25">
      <c r="B51" s="287"/>
      <c r="C51" s="386" t="s">
        <v>741</v>
      </c>
      <c r="D51" s="386"/>
      <c r="E51" s="386"/>
      <c r="F51" s="386"/>
      <c r="G51" s="386"/>
    </row>
    <row r="52" spans="2:7" ht="3" customHeight="1" x14ac:dyDescent="0.25">
      <c r="B52" s="287"/>
      <c r="C52" s="387"/>
      <c r="D52" s="387"/>
      <c r="E52" s="387"/>
      <c r="F52" s="387"/>
      <c r="G52" s="387"/>
    </row>
    <row r="53" spans="2:7" ht="4.1500000000000004" customHeight="1" x14ac:dyDescent="0.25">
      <c r="B53" s="293"/>
      <c r="C53" s="294"/>
      <c r="D53" s="294"/>
      <c r="E53" s="295"/>
      <c r="F53" s="295"/>
      <c r="G53" s="295"/>
    </row>
    <row r="54" spans="2:7" ht="15.75" x14ac:dyDescent="0.25">
      <c r="B54" s="287" t="s">
        <v>575</v>
      </c>
      <c r="C54" s="384" t="s">
        <v>576</v>
      </c>
      <c r="D54" s="388"/>
      <c r="E54" s="388"/>
      <c r="F54" s="388"/>
      <c r="G54" s="388"/>
    </row>
    <row r="55" spans="2:7" ht="33" customHeight="1" x14ac:dyDescent="0.25">
      <c r="B55" s="287"/>
      <c r="C55" s="389" t="s">
        <v>746</v>
      </c>
      <c r="D55" s="389"/>
      <c r="E55" s="389"/>
      <c r="F55" s="389"/>
      <c r="G55" s="389"/>
    </row>
    <row r="56" spans="2:7" ht="4.1500000000000004" customHeight="1" x14ac:dyDescent="0.25">
      <c r="B56" s="293"/>
      <c r="C56" s="294"/>
      <c r="D56" s="294"/>
      <c r="E56" s="295"/>
      <c r="F56" s="295"/>
      <c r="G56" s="295"/>
    </row>
    <row r="57" spans="2:7" ht="15.75" x14ac:dyDescent="0.25">
      <c r="B57" s="287" t="s">
        <v>577</v>
      </c>
      <c r="C57" s="390" t="s">
        <v>578</v>
      </c>
      <c r="D57" s="390"/>
      <c r="E57" s="390"/>
      <c r="F57" s="390"/>
      <c r="G57" s="390"/>
    </row>
    <row r="58" spans="2:7" ht="79.150000000000006" customHeight="1" x14ac:dyDescent="0.25">
      <c r="B58" s="287"/>
      <c r="C58" s="391" t="s">
        <v>579</v>
      </c>
      <c r="D58" s="391"/>
      <c r="E58" s="391"/>
      <c r="F58" s="391"/>
      <c r="G58" s="391"/>
    </row>
    <row r="59" spans="2:7" ht="5.25" customHeight="1" x14ac:dyDescent="0.25">
      <c r="B59" s="287"/>
      <c r="C59" s="319"/>
      <c r="D59" s="319"/>
      <c r="E59" s="319"/>
      <c r="F59" s="319"/>
      <c r="G59" s="319"/>
    </row>
    <row r="60" spans="2:7" ht="95.25" customHeight="1" x14ac:dyDescent="0.25">
      <c r="B60" s="287"/>
      <c r="C60" s="392" t="s">
        <v>688</v>
      </c>
      <c r="D60" s="392"/>
      <c r="E60" s="392"/>
      <c r="F60" s="392"/>
      <c r="G60" s="392"/>
    </row>
    <row r="61" spans="2:7" ht="4.1500000000000004" customHeight="1" x14ac:dyDescent="0.25">
      <c r="B61" s="293"/>
      <c r="C61" s="294"/>
      <c r="D61" s="294"/>
      <c r="E61" s="295"/>
      <c r="F61" s="295"/>
      <c r="G61" s="295"/>
    </row>
    <row r="62" spans="2:7" ht="32.25" customHeight="1" x14ac:dyDescent="0.25">
      <c r="B62" s="287" t="s">
        <v>581</v>
      </c>
      <c r="C62" s="390" t="s">
        <v>723</v>
      </c>
      <c r="D62" s="390"/>
      <c r="E62" s="390"/>
      <c r="F62" s="390"/>
      <c r="G62" s="390"/>
    </row>
    <row r="63" spans="2:7" ht="4.1500000000000004" customHeight="1" x14ac:dyDescent="0.25">
      <c r="B63" s="293"/>
      <c r="C63" s="294" t="s">
        <v>580</v>
      </c>
      <c r="D63" s="294"/>
      <c r="E63" s="295"/>
      <c r="F63" s="295"/>
      <c r="G63" s="295"/>
    </row>
    <row r="64" spans="2:7" ht="33" customHeight="1" x14ac:dyDescent="0.25">
      <c r="B64" s="287" t="s">
        <v>582</v>
      </c>
      <c r="C64" s="393" t="s">
        <v>721</v>
      </c>
      <c r="D64" s="394"/>
      <c r="E64" s="394"/>
      <c r="F64" s="394"/>
      <c r="G64" s="394"/>
    </row>
    <row r="65" spans="2:7" ht="4.1500000000000004" customHeight="1" x14ac:dyDescent="0.25">
      <c r="B65" s="293"/>
      <c r="C65" s="294" t="s">
        <v>580</v>
      </c>
      <c r="D65" s="294"/>
      <c r="E65" s="295"/>
      <c r="F65" s="295"/>
      <c r="G65" s="295"/>
    </row>
    <row r="66" spans="2:7" ht="31.15" customHeight="1" x14ac:dyDescent="0.25">
      <c r="B66" s="287" t="s">
        <v>676</v>
      </c>
      <c r="C66" s="395" t="s">
        <v>583</v>
      </c>
      <c r="D66" s="396"/>
      <c r="E66" s="396"/>
      <c r="F66" s="396"/>
      <c r="G66" s="396"/>
    </row>
    <row r="68" spans="2:7" s="5" customFormat="1" ht="21" customHeight="1" x14ac:dyDescent="0.25">
      <c r="B68" s="367" t="s">
        <v>584</v>
      </c>
      <c r="C68" s="367"/>
      <c r="D68" s="367"/>
      <c r="E68" s="367"/>
      <c r="F68" s="367"/>
      <c r="G68" s="367"/>
    </row>
    <row r="70" spans="2:7" ht="33.6" customHeight="1" x14ac:dyDescent="0.25">
      <c r="B70" s="397" t="s">
        <v>744</v>
      </c>
      <c r="C70" s="372"/>
      <c r="D70" s="372"/>
      <c r="E70" s="372"/>
      <c r="F70" s="372"/>
      <c r="G70" s="372"/>
    </row>
    <row r="71" spans="2:7" ht="4.1500000000000004" customHeight="1" x14ac:dyDescent="0.25">
      <c r="B71" s="294"/>
      <c r="C71" s="294"/>
      <c r="D71" s="294"/>
    </row>
    <row r="72" spans="2:7" ht="69.599999999999994" customHeight="1" x14ac:dyDescent="0.25">
      <c r="B72" s="385" t="s">
        <v>745</v>
      </c>
      <c r="C72" s="372"/>
      <c r="D72" s="372"/>
      <c r="E72" s="372"/>
      <c r="F72" s="372"/>
      <c r="G72" s="372"/>
    </row>
    <row r="73" spans="2:7" ht="4.1500000000000004" customHeight="1" x14ac:dyDescent="0.25">
      <c r="B73" s="296"/>
      <c r="C73" s="296"/>
      <c r="D73" s="296"/>
      <c r="E73" s="297"/>
      <c r="F73" s="297"/>
      <c r="G73" s="297"/>
    </row>
    <row r="74" spans="2:7" ht="52.9" customHeight="1" x14ac:dyDescent="0.25">
      <c r="B74" s="397" t="s">
        <v>636</v>
      </c>
      <c r="C74" s="372"/>
      <c r="D74" s="372"/>
      <c r="E74" s="372"/>
      <c r="F74" s="372"/>
      <c r="G74" s="372"/>
    </row>
    <row r="75" spans="2:7" ht="14.65" customHeight="1" x14ac:dyDescent="0.25">
      <c r="B75" s="298"/>
      <c r="C75" s="294"/>
      <c r="D75" s="294"/>
    </row>
    <row r="76" spans="2:7" ht="17.649999999999999" customHeight="1" x14ac:dyDescent="0.25">
      <c r="B76" s="372" t="s">
        <v>585</v>
      </c>
      <c r="C76" s="372"/>
      <c r="D76" s="372"/>
      <c r="E76" s="372"/>
      <c r="F76" s="372"/>
      <c r="G76" s="372"/>
    </row>
    <row r="77" spans="2:7" ht="33" customHeight="1" x14ac:dyDescent="0.25">
      <c r="B77" s="397" t="s">
        <v>637</v>
      </c>
      <c r="C77" s="372"/>
      <c r="D77" s="372"/>
      <c r="E77" s="372"/>
      <c r="F77" s="372"/>
      <c r="G77" s="372"/>
    </row>
    <row r="78" spans="2:7" ht="3.75" customHeight="1" x14ac:dyDescent="0.25">
      <c r="B78" s="299"/>
      <c r="C78" s="294"/>
      <c r="D78" s="300"/>
    </row>
    <row r="79" spans="2:7" ht="48.6" customHeight="1" x14ac:dyDescent="0.25">
      <c r="B79" s="397" t="s">
        <v>586</v>
      </c>
      <c r="C79" s="372"/>
      <c r="D79" s="372"/>
      <c r="E79" s="372"/>
      <c r="F79" s="372"/>
      <c r="G79" s="372"/>
    </row>
    <row r="80" spans="2:7" ht="15.75" x14ac:dyDescent="0.25">
      <c r="B80" s="294"/>
      <c r="C80" s="294"/>
      <c r="D80" s="294"/>
      <c r="E80" s="294"/>
      <c r="F80" s="294"/>
      <c r="G80" s="294"/>
    </row>
    <row r="81" spans="2:7" s="5" customFormat="1" ht="21" customHeight="1" x14ac:dyDescent="0.25">
      <c r="B81" s="367" t="s">
        <v>587</v>
      </c>
      <c r="C81" s="367"/>
      <c r="D81" s="367"/>
      <c r="E81" s="367"/>
      <c r="F81" s="367"/>
      <c r="G81" s="367"/>
    </row>
    <row r="83" spans="2:7" ht="15.75" x14ac:dyDescent="0.25">
      <c r="B83" s="301" t="s">
        <v>588</v>
      </c>
    </row>
    <row r="84" spans="2:7" ht="4.1500000000000004" customHeight="1" x14ac:dyDescent="0.25">
      <c r="B84" s="294"/>
      <c r="C84" s="294"/>
      <c r="D84" s="294"/>
    </row>
    <row r="85" spans="2:7" ht="64.900000000000006" customHeight="1" x14ac:dyDescent="0.25">
      <c r="B85" s="382" t="s">
        <v>589</v>
      </c>
      <c r="C85" s="382"/>
      <c r="D85" s="382"/>
      <c r="E85" s="382"/>
      <c r="F85" s="382"/>
      <c r="G85" s="382"/>
    </row>
    <row r="86" spans="2:7" ht="4.1500000000000004" customHeight="1" x14ac:dyDescent="0.25">
      <c r="B86" s="294"/>
      <c r="C86" s="294"/>
      <c r="D86" s="294"/>
    </row>
    <row r="87" spans="2:7" ht="48.6" customHeight="1" x14ac:dyDescent="0.25">
      <c r="B87" s="382" t="s">
        <v>590</v>
      </c>
      <c r="C87" s="382"/>
      <c r="D87" s="382"/>
      <c r="E87" s="382"/>
      <c r="F87" s="382"/>
      <c r="G87" s="382"/>
    </row>
    <row r="88" spans="2:7" ht="3.6" customHeight="1" x14ac:dyDescent="0.25">
      <c r="B88" s="294"/>
      <c r="C88" s="294"/>
      <c r="D88" s="294"/>
    </row>
    <row r="89" spans="2:7" ht="64.150000000000006" customHeight="1" x14ac:dyDescent="0.25">
      <c r="B89" s="382" t="s">
        <v>591</v>
      </c>
      <c r="C89" s="382"/>
      <c r="D89" s="382"/>
      <c r="E89" s="382"/>
      <c r="F89" s="382"/>
      <c r="G89" s="382"/>
    </row>
    <row r="90" spans="2:7" ht="4.1500000000000004" customHeight="1" x14ac:dyDescent="0.25">
      <c r="B90" s="294"/>
      <c r="C90" s="294"/>
      <c r="D90" s="294"/>
    </row>
    <row r="91" spans="2:7" ht="33" customHeight="1" x14ac:dyDescent="0.25">
      <c r="B91" s="382" t="s">
        <v>592</v>
      </c>
      <c r="C91" s="382"/>
      <c r="D91" s="382"/>
      <c r="E91" s="382"/>
      <c r="F91" s="382"/>
      <c r="G91" s="382"/>
    </row>
    <row r="92" spans="2:7" ht="4.1500000000000004" customHeight="1" x14ac:dyDescent="0.25">
      <c r="B92" s="294"/>
      <c r="C92" s="294"/>
      <c r="D92" s="294"/>
    </row>
    <row r="93" spans="2:7" ht="49.9" customHeight="1" x14ac:dyDescent="0.25">
      <c r="B93" s="382" t="s">
        <v>593</v>
      </c>
      <c r="C93" s="382"/>
      <c r="D93" s="382"/>
      <c r="E93" s="382"/>
      <c r="F93" s="382"/>
      <c r="G93" s="382"/>
    </row>
    <row r="94" spans="2:7" ht="4.1500000000000004" customHeight="1" x14ac:dyDescent="0.25">
      <c r="B94" s="294"/>
      <c r="C94" s="294"/>
      <c r="D94" s="294"/>
    </row>
    <row r="95" spans="2:7" ht="96" customHeight="1" x14ac:dyDescent="0.25">
      <c r="B95" s="391" t="s">
        <v>594</v>
      </c>
      <c r="C95" s="391"/>
      <c r="D95" s="391"/>
      <c r="E95" s="391"/>
      <c r="F95" s="391"/>
      <c r="G95" s="391"/>
    </row>
    <row r="96" spans="2:7" ht="4.1500000000000004" customHeight="1" x14ac:dyDescent="0.25">
      <c r="B96" s="294"/>
      <c r="C96" s="294"/>
      <c r="D96" s="294"/>
    </row>
    <row r="97" spans="2:8" ht="34.9" customHeight="1" x14ac:dyDescent="0.25">
      <c r="B97" s="391" t="s">
        <v>595</v>
      </c>
      <c r="C97" s="391"/>
      <c r="D97" s="391"/>
      <c r="E97" s="391"/>
      <c r="F97" s="391"/>
      <c r="G97" s="391"/>
    </row>
    <row r="98" spans="2:8" ht="15.75" x14ac:dyDescent="0.25">
      <c r="B98" s="278"/>
      <c r="C98" s="278"/>
      <c r="D98" s="278"/>
      <c r="E98" s="278"/>
      <c r="F98" s="278"/>
      <c r="G98" s="278"/>
    </row>
    <row r="99" spans="2:8" ht="15.75" x14ac:dyDescent="0.25">
      <c r="B99" s="301" t="s">
        <v>596</v>
      </c>
      <c r="C99" s="278"/>
      <c r="D99" s="278"/>
      <c r="E99" s="278"/>
      <c r="F99" s="278"/>
      <c r="G99" s="278"/>
    </row>
    <row r="100" spans="2:8" ht="4.1500000000000004" customHeight="1" x14ac:dyDescent="0.25">
      <c r="B100" s="294"/>
      <c r="C100" s="294"/>
      <c r="D100" s="294"/>
    </row>
    <row r="101" spans="2:8" ht="16.5" customHeight="1" x14ac:dyDescent="0.25">
      <c r="B101" s="398" t="s">
        <v>597</v>
      </c>
      <c r="C101" s="398"/>
      <c r="D101" s="398"/>
      <c r="E101" s="398"/>
      <c r="F101" s="398"/>
      <c r="G101" s="398"/>
    </row>
    <row r="102" spans="2:8" ht="16.5" customHeight="1" x14ac:dyDescent="0.25">
      <c r="B102" s="302" t="s">
        <v>546</v>
      </c>
      <c r="C102" s="398" t="s">
        <v>598</v>
      </c>
      <c r="D102" s="398"/>
      <c r="E102" s="398"/>
      <c r="F102" s="398"/>
      <c r="G102" s="398"/>
    </row>
    <row r="103" spans="2:8" ht="48.6" customHeight="1" x14ac:dyDescent="0.25">
      <c r="B103" s="302" t="s">
        <v>549</v>
      </c>
      <c r="C103" s="398" t="s">
        <v>599</v>
      </c>
      <c r="D103" s="398"/>
      <c r="E103" s="398"/>
      <c r="F103" s="398"/>
      <c r="G103" s="398"/>
    </row>
    <row r="104" spans="2:8" ht="4.1500000000000004" customHeight="1" x14ac:dyDescent="0.25">
      <c r="B104" s="296"/>
      <c r="C104" s="296"/>
      <c r="D104" s="296"/>
      <c r="E104" s="297"/>
      <c r="F104" s="297"/>
      <c r="G104" s="297"/>
    </row>
    <row r="105" spans="2:8" ht="49.9" customHeight="1" x14ac:dyDescent="0.25">
      <c r="B105" s="398" t="s">
        <v>600</v>
      </c>
      <c r="C105" s="398"/>
      <c r="D105" s="398"/>
      <c r="E105" s="398"/>
      <c r="F105" s="398"/>
      <c r="G105" s="398"/>
    </row>
    <row r="106" spans="2:8" ht="4.1500000000000004" customHeight="1" x14ac:dyDescent="0.25">
      <c r="B106" s="296"/>
      <c r="C106" s="296"/>
      <c r="D106" s="296"/>
      <c r="E106" s="297"/>
      <c r="F106" s="297"/>
      <c r="G106" s="297"/>
    </row>
    <row r="107" spans="2:8" ht="50.65" customHeight="1" x14ac:dyDescent="0.25">
      <c r="B107" s="382" t="s">
        <v>638</v>
      </c>
      <c r="C107" s="382"/>
      <c r="D107" s="382"/>
      <c r="E107" s="382"/>
      <c r="F107" s="382"/>
      <c r="G107" s="382"/>
    </row>
    <row r="108" spans="2:8" ht="6.75" customHeight="1" x14ac:dyDescent="0.25">
      <c r="B108" s="278"/>
      <c r="C108" s="278"/>
      <c r="D108" s="278"/>
      <c r="E108" s="278"/>
      <c r="F108" s="278"/>
      <c r="G108" s="278"/>
    </row>
    <row r="109" spans="2:8" ht="15.75" x14ac:dyDescent="0.25">
      <c r="B109" s="303" t="s">
        <v>601</v>
      </c>
      <c r="C109" s="278"/>
      <c r="D109" s="278"/>
      <c r="E109" s="278"/>
      <c r="F109" s="278"/>
      <c r="G109" s="278"/>
    </row>
    <row r="110" spans="2:8" ht="4.1500000000000004" customHeight="1" x14ac:dyDescent="0.25">
      <c r="B110" s="294"/>
      <c r="C110" s="294"/>
      <c r="D110" s="294"/>
    </row>
    <row r="111" spans="2:8" s="304" customFormat="1" ht="34.5" customHeight="1" x14ac:dyDescent="0.25">
      <c r="B111" s="399" t="s">
        <v>602</v>
      </c>
      <c r="C111" s="399"/>
      <c r="D111" s="399"/>
      <c r="E111" s="399"/>
      <c r="F111" s="399"/>
      <c r="G111" s="399"/>
      <c r="H111" s="99"/>
    </row>
    <row r="112" spans="2:8" s="304" customFormat="1" x14ac:dyDescent="0.25">
      <c r="B112" s="305" t="s">
        <v>603</v>
      </c>
      <c r="C112" s="306"/>
      <c r="D112" s="306"/>
      <c r="E112" s="306"/>
      <c r="F112" s="306"/>
      <c r="G112" s="306"/>
      <c r="H112" s="99"/>
    </row>
    <row r="113" spans="2:8" s="304" customFormat="1" ht="16.5" customHeight="1" x14ac:dyDescent="0.25">
      <c r="B113" s="305" t="s">
        <v>604</v>
      </c>
      <c r="C113" s="306"/>
      <c r="D113" s="306"/>
      <c r="E113" s="306"/>
      <c r="F113" s="306"/>
      <c r="G113" s="306"/>
      <c r="H113" s="99"/>
    </row>
    <row r="114" spans="2:8" s="304" customFormat="1" ht="28.9" customHeight="1" x14ac:dyDescent="0.25">
      <c r="B114" s="399" t="s">
        <v>605</v>
      </c>
      <c r="C114" s="399"/>
      <c r="D114" s="399"/>
      <c r="E114" s="399"/>
      <c r="F114" s="399"/>
      <c r="G114" s="399"/>
      <c r="H114" s="99"/>
    </row>
    <row r="115" spans="2:8" s="304" customFormat="1" x14ac:dyDescent="0.25">
      <c r="B115" s="305" t="s">
        <v>606</v>
      </c>
      <c r="C115" s="306"/>
      <c r="D115" s="306"/>
      <c r="E115" s="306"/>
      <c r="F115" s="306"/>
      <c r="G115" s="306"/>
      <c r="H115" s="99"/>
    </row>
    <row r="116" spans="2:8" s="304" customFormat="1" ht="16.5" customHeight="1" x14ac:dyDescent="0.25">
      <c r="B116" s="305" t="s">
        <v>607</v>
      </c>
      <c r="C116" s="306"/>
      <c r="D116" s="306"/>
      <c r="E116" s="306"/>
      <c r="F116" s="306"/>
      <c r="G116" s="306"/>
      <c r="H116" s="99"/>
    </row>
    <row r="117" spans="2:8" s="304" customFormat="1" ht="30.6" customHeight="1" x14ac:dyDescent="0.25">
      <c r="B117" s="399" t="s">
        <v>608</v>
      </c>
      <c r="C117" s="399"/>
      <c r="D117" s="399"/>
      <c r="E117" s="399"/>
      <c r="F117" s="399"/>
      <c r="G117" s="399"/>
      <c r="H117" s="99"/>
    </row>
    <row r="118" spans="2:8" s="304" customFormat="1" x14ac:dyDescent="0.25">
      <c r="B118" s="305" t="s">
        <v>609</v>
      </c>
      <c r="C118" s="306"/>
      <c r="D118" s="306"/>
      <c r="E118" s="306"/>
      <c r="F118" s="306"/>
      <c r="G118" s="306"/>
      <c r="H118" s="99"/>
    </row>
    <row r="119" spans="2:8" s="304" customFormat="1" ht="16.5" customHeight="1" x14ac:dyDescent="0.25">
      <c r="B119" s="305" t="s">
        <v>610</v>
      </c>
      <c r="C119" s="306"/>
      <c r="D119" s="306"/>
      <c r="E119" s="306"/>
      <c r="F119" s="306"/>
      <c r="G119" s="306"/>
      <c r="H119" s="99"/>
    </row>
    <row r="120" spans="2:8" s="304" customFormat="1" ht="28.9" customHeight="1" x14ac:dyDescent="0.25">
      <c r="B120" s="399" t="s">
        <v>611</v>
      </c>
      <c r="C120" s="399"/>
      <c r="D120" s="399"/>
      <c r="E120" s="399"/>
      <c r="F120" s="399"/>
      <c r="G120" s="399"/>
      <c r="H120" s="99"/>
    </row>
    <row r="121" spans="2:8" s="304" customFormat="1" x14ac:dyDescent="0.25">
      <c r="B121" s="305" t="s">
        <v>612</v>
      </c>
      <c r="C121" s="306"/>
      <c r="D121" s="306"/>
      <c r="E121" s="306"/>
      <c r="F121" s="306"/>
      <c r="G121" s="306"/>
      <c r="H121" s="99"/>
    </row>
    <row r="122" spans="2:8" s="304" customFormat="1" ht="16.5" customHeight="1" x14ac:dyDescent="0.25">
      <c r="B122" s="305" t="s">
        <v>613</v>
      </c>
      <c r="C122" s="306"/>
      <c r="D122" s="306"/>
      <c r="E122" s="306"/>
      <c r="F122" s="306"/>
      <c r="G122" s="306"/>
      <c r="H122" s="99"/>
    </row>
    <row r="123" spans="2:8" s="304" customFormat="1" ht="28.9" customHeight="1" x14ac:dyDescent="0.25">
      <c r="B123" s="399" t="s">
        <v>614</v>
      </c>
      <c r="C123" s="399"/>
      <c r="D123" s="399"/>
      <c r="E123" s="399"/>
      <c r="F123" s="399"/>
      <c r="G123" s="399"/>
      <c r="H123" s="99"/>
    </row>
    <row r="124" spans="2:8" s="304" customFormat="1" x14ac:dyDescent="0.25">
      <c r="B124" s="305" t="s">
        <v>615</v>
      </c>
      <c r="C124" s="306"/>
      <c r="D124" s="306"/>
      <c r="E124" s="306"/>
      <c r="F124" s="306"/>
      <c r="G124" s="306"/>
      <c r="H124" s="99"/>
    </row>
    <row r="125" spans="2:8" s="304" customFormat="1" ht="16.5" customHeight="1" x14ac:dyDescent="0.25">
      <c r="B125" s="305" t="s">
        <v>616</v>
      </c>
      <c r="C125" s="306"/>
      <c r="D125" s="306"/>
      <c r="E125" s="306"/>
      <c r="F125" s="306"/>
      <c r="G125" s="306"/>
      <c r="H125" s="99"/>
    </row>
    <row r="126" spans="2:8" s="304" customFormat="1" ht="29.65" customHeight="1" x14ac:dyDescent="0.25">
      <c r="B126" s="399" t="s">
        <v>617</v>
      </c>
      <c r="C126" s="399"/>
      <c r="D126" s="399"/>
      <c r="E126" s="399"/>
      <c r="F126" s="399"/>
      <c r="G126" s="399"/>
      <c r="H126" s="99"/>
    </row>
    <row r="127" spans="2:8" s="304" customFormat="1" x14ac:dyDescent="0.25">
      <c r="B127" s="305" t="s">
        <v>618</v>
      </c>
      <c r="C127" s="306"/>
      <c r="D127" s="306"/>
      <c r="E127" s="306"/>
      <c r="F127" s="306"/>
      <c r="G127" s="306"/>
      <c r="H127" s="99"/>
    </row>
    <row r="128" spans="2:8" s="304" customFormat="1" x14ac:dyDescent="0.25">
      <c r="B128" s="305" t="s">
        <v>619</v>
      </c>
      <c r="C128" s="306"/>
      <c r="D128" s="306"/>
      <c r="E128" s="306"/>
      <c r="F128" s="306"/>
      <c r="G128" s="306"/>
      <c r="H128" s="99"/>
    </row>
    <row r="129" spans="2:8" s="304" customFormat="1" x14ac:dyDescent="0.25">
      <c r="B129" s="399" t="s">
        <v>620</v>
      </c>
      <c r="C129" s="399"/>
      <c r="D129" s="399"/>
      <c r="E129" s="399"/>
      <c r="F129" s="399"/>
      <c r="G129" s="399"/>
      <c r="H129" s="99"/>
    </row>
    <row r="130" spans="2:8" s="304" customFormat="1" x14ac:dyDescent="0.25">
      <c r="B130" s="305" t="s">
        <v>621</v>
      </c>
      <c r="C130" s="306"/>
      <c r="D130" s="306"/>
      <c r="E130" s="306"/>
      <c r="F130" s="306"/>
      <c r="G130" s="306"/>
      <c r="H130" s="99"/>
    </row>
    <row r="131" spans="2:8" s="304" customFormat="1" x14ac:dyDescent="0.25">
      <c r="B131" s="305" t="s">
        <v>622</v>
      </c>
      <c r="C131" s="306"/>
      <c r="D131" s="306"/>
      <c r="E131" s="306"/>
      <c r="F131" s="306"/>
      <c r="G131" s="306"/>
      <c r="H131" s="99"/>
    </row>
    <row r="132" spans="2:8" ht="15.75" x14ac:dyDescent="0.25">
      <c r="B132" s="303"/>
      <c r="C132" s="278"/>
      <c r="D132" s="278"/>
      <c r="E132" s="278"/>
      <c r="F132" s="278"/>
      <c r="G132" s="278"/>
    </row>
    <row r="133" spans="2:8" ht="15.6" hidden="1" x14ac:dyDescent="0.3">
      <c r="B133" s="307"/>
      <c r="C133" s="278"/>
      <c r="D133" s="278"/>
      <c r="E133" s="278"/>
      <c r="F133" s="278"/>
      <c r="G133" s="278"/>
    </row>
    <row r="134" spans="2:8" ht="14.65" customHeight="1" x14ac:dyDescent="0.25">
      <c r="B134" s="308" t="s">
        <v>623</v>
      </c>
      <c r="C134" s="309"/>
      <c r="D134" s="309"/>
      <c r="E134" s="309"/>
      <c r="F134" s="309"/>
      <c r="G134" s="309"/>
    </row>
    <row r="135" spans="2:8" ht="37.9" customHeight="1" x14ac:dyDescent="0.25">
      <c r="B135" s="401" t="s">
        <v>624</v>
      </c>
      <c r="C135" s="401"/>
      <c r="D135" s="401"/>
      <c r="E135" s="401"/>
      <c r="F135" s="401"/>
      <c r="G135" s="401"/>
    </row>
    <row r="136" spans="2:8" ht="15.75" x14ac:dyDescent="0.25">
      <c r="B136" s="310" t="s">
        <v>625</v>
      </c>
      <c r="C136" s="311"/>
      <c r="D136" s="311"/>
      <c r="E136" s="311"/>
      <c r="F136" s="311"/>
      <c r="G136" s="311"/>
    </row>
    <row r="137" spans="2:8" ht="28.15" customHeight="1" x14ac:dyDescent="0.25">
      <c r="B137" s="401" t="s">
        <v>626</v>
      </c>
      <c r="C137" s="401"/>
      <c r="D137" s="401"/>
      <c r="E137" s="401"/>
      <c r="F137" s="401"/>
      <c r="G137" s="401"/>
    </row>
    <row r="138" spans="2:8" ht="15.75" x14ac:dyDescent="0.25">
      <c r="B138" s="310" t="s">
        <v>627</v>
      </c>
      <c r="C138" s="311"/>
      <c r="D138" s="311"/>
      <c r="E138" s="311"/>
      <c r="F138" s="311"/>
      <c r="G138" s="311"/>
    </row>
    <row r="139" spans="2:8" ht="15.75" x14ac:dyDescent="0.25">
      <c r="B139" s="310" t="s">
        <v>628</v>
      </c>
      <c r="C139" s="311"/>
      <c r="D139" s="311"/>
      <c r="E139" s="311"/>
      <c r="F139" s="311"/>
      <c r="G139" s="311"/>
    </row>
    <row r="140" spans="2:8" ht="15.75" x14ac:dyDescent="0.25">
      <c r="B140" s="310" t="s">
        <v>629</v>
      </c>
      <c r="C140" s="311"/>
      <c r="D140" s="311"/>
      <c r="E140" s="311"/>
      <c r="F140" s="311"/>
      <c r="G140" s="311"/>
    </row>
    <row r="141" spans="2:8" ht="15.75" x14ac:dyDescent="0.25">
      <c r="B141" s="310" t="s">
        <v>630</v>
      </c>
      <c r="C141" s="311"/>
      <c r="D141" s="311"/>
      <c r="E141" s="311"/>
      <c r="F141" s="311"/>
      <c r="G141" s="311"/>
    </row>
    <row r="142" spans="2:8" ht="15.75" x14ac:dyDescent="0.25">
      <c r="B142" s="310" t="s">
        <v>631</v>
      </c>
      <c r="C142" s="311"/>
      <c r="D142" s="311"/>
      <c r="E142" s="311"/>
      <c r="F142" s="311"/>
      <c r="G142" s="311"/>
    </row>
    <row r="143" spans="2:8" ht="15.75" x14ac:dyDescent="0.25">
      <c r="B143" s="310" t="s">
        <v>632</v>
      </c>
      <c r="C143" s="311"/>
      <c r="D143" s="311"/>
      <c r="E143" s="311"/>
      <c r="F143" s="311"/>
      <c r="G143" s="311"/>
    </row>
    <row r="144" spans="2:8" x14ac:dyDescent="0.25">
      <c r="B144" s="402" t="s">
        <v>633</v>
      </c>
      <c r="C144" s="403"/>
      <c r="D144" s="403"/>
      <c r="E144" s="403"/>
      <c r="F144" s="403"/>
      <c r="G144" s="403"/>
    </row>
    <row r="145" spans="2:7" ht="15" customHeight="1" x14ac:dyDescent="0.25">
      <c r="B145" s="402" t="s">
        <v>634</v>
      </c>
      <c r="C145" s="403"/>
      <c r="D145" s="403"/>
      <c r="E145" s="403"/>
      <c r="F145" s="403"/>
      <c r="G145" s="403"/>
    </row>
    <row r="146" spans="2:7" ht="15" customHeight="1" x14ac:dyDescent="0.25">
      <c r="B146" s="400"/>
      <c r="C146" s="400"/>
      <c r="D146" s="400"/>
      <c r="E146" s="400"/>
      <c r="F146" s="400"/>
      <c r="G146" s="400"/>
    </row>
  </sheetData>
  <mergeCells count="68">
    <mergeCell ref="B123:G123"/>
    <mergeCell ref="B146:G146"/>
    <mergeCell ref="B126:G126"/>
    <mergeCell ref="B129:G129"/>
    <mergeCell ref="B135:G135"/>
    <mergeCell ref="B137:G137"/>
    <mergeCell ref="B144:G144"/>
    <mergeCell ref="B145:G145"/>
    <mergeCell ref="B107:G107"/>
    <mergeCell ref="B111:G111"/>
    <mergeCell ref="B114:G114"/>
    <mergeCell ref="B117:G117"/>
    <mergeCell ref="B120:G120"/>
    <mergeCell ref="B97:G97"/>
    <mergeCell ref="B101:G101"/>
    <mergeCell ref="C102:G102"/>
    <mergeCell ref="C103:G103"/>
    <mergeCell ref="B105:G105"/>
    <mergeCell ref="B87:G87"/>
    <mergeCell ref="B89:G89"/>
    <mergeCell ref="B91:G91"/>
    <mergeCell ref="B93:G93"/>
    <mergeCell ref="B95:G95"/>
    <mergeCell ref="B76:G76"/>
    <mergeCell ref="B77:G77"/>
    <mergeCell ref="B79:G79"/>
    <mergeCell ref="B81:G81"/>
    <mergeCell ref="B85:G85"/>
    <mergeCell ref="B68:G68"/>
    <mergeCell ref="C62:G62"/>
    <mergeCell ref="B70:G70"/>
    <mergeCell ref="B72:G72"/>
    <mergeCell ref="B74:G74"/>
    <mergeCell ref="C57:G57"/>
    <mergeCell ref="C58:G58"/>
    <mergeCell ref="C60:G60"/>
    <mergeCell ref="C64:G64"/>
    <mergeCell ref="C66:G66"/>
    <mergeCell ref="C50:G50"/>
    <mergeCell ref="C51:G51"/>
    <mergeCell ref="C52:G52"/>
    <mergeCell ref="C54:G54"/>
    <mergeCell ref="C55:G55"/>
    <mergeCell ref="C42:G42"/>
    <mergeCell ref="C43:G43"/>
    <mergeCell ref="C44:G44"/>
    <mergeCell ref="C46:G46"/>
    <mergeCell ref="C48:G48"/>
    <mergeCell ref="D31:G31"/>
    <mergeCell ref="B33:G33"/>
    <mergeCell ref="C35:G35"/>
    <mergeCell ref="C38:G38"/>
    <mergeCell ref="C40:G40"/>
    <mergeCell ref="D24:G24"/>
    <mergeCell ref="B26:G26"/>
    <mergeCell ref="D28:G28"/>
    <mergeCell ref="D29:G29"/>
    <mergeCell ref="D30:G30"/>
    <mergeCell ref="B18:G18"/>
    <mergeCell ref="B6:G6"/>
    <mergeCell ref="B19:G19"/>
    <mergeCell ref="B21:G21"/>
    <mergeCell ref="D23:G23"/>
    <mergeCell ref="B2:G2"/>
    <mergeCell ref="B4:G4"/>
    <mergeCell ref="B13:G13"/>
    <mergeCell ref="B15:G15"/>
    <mergeCell ref="B17:G17"/>
  </mergeCells>
  <hyperlinks>
    <hyperlink ref="C30" location="'5. Definitions and guidance'!B4" display="Definitions and guidance:"/>
    <hyperlink ref="C29" location="'4. Risk adjustment'!B4" display="Risk adjustment: "/>
    <hyperlink ref="C28" location="'3. Deductions'!B4" display="Deductions:"/>
    <hyperlink ref="C24" location="'2. Basic annual contribution'!B4" display="Basic annual contribution:"/>
    <hyperlink ref="C31" location="'6. Validation rules'!B4" display="Validation rules:"/>
    <hyperlink ref="C23" location="'1. General Information'!B4" display="General information:"/>
  </hyperlinks>
  <pageMargins left="0.70866141732283472" right="0.70866141732283472" top="0.74803149606299213" bottom="0.74803149606299213" header="0.31496062992125984" footer="0.31496062992125984"/>
  <pageSetup paperSize="9" scale="61" fitToHeight="0" orientation="portrait" r:id="rId1"/>
  <headerFooter>
    <oddFooter>&amp;LEx-ante contributions to the Single Resolution Fund - reporting form for the 2017 contribution period&amp;RRead me -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59999389629810485"/>
  </sheetPr>
  <dimension ref="A2:H50"/>
  <sheetViews>
    <sheetView showGridLines="0" tabSelected="1" view="pageBreakPreview" topLeftCell="A10" zoomScale="85" zoomScaleNormal="100" zoomScaleSheetLayoutView="85" zoomScalePageLayoutView="25" workbookViewId="0">
      <selection activeCell="F9" sqref="F9"/>
    </sheetView>
  </sheetViews>
  <sheetFormatPr defaultColWidth="8.28515625" defaultRowHeight="15" x14ac:dyDescent="0.25"/>
  <cols>
    <col min="1" max="1" width="2.42578125" style="18" customWidth="1"/>
    <col min="2" max="2" width="5.7109375" style="38" customWidth="1"/>
    <col min="3" max="3" width="23.7109375" style="38" customWidth="1"/>
    <col min="4" max="4" width="90.28515625" style="38" customWidth="1"/>
    <col min="5" max="5" width="21.28515625" style="38" customWidth="1"/>
    <col min="6" max="6" width="22.28515625" style="38" customWidth="1"/>
    <col min="7" max="7" width="13.7109375" style="38" customWidth="1"/>
    <col min="8" max="16384" width="8.28515625" style="38"/>
  </cols>
  <sheetData>
    <row r="2" spans="1:7" ht="15.6" hidden="1" x14ac:dyDescent="0.3">
      <c r="B2" s="334"/>
      <c r="C2" s="335"/>
      <c r="D2" s="335"/>
      <c r="E2" s="337">
        <f>F16</f>
        <v>0</v>
      </c>
      <c r="F2" s="338">
        <v>42766</v>
      </c>
      <c r="G2" s="336"/>
    </row>
    <row r="3" spans="1:7" ht="14.45" hidden="1" x14ac:dyDescent="0.3"/>
    <row r="4" spans="1:7" s="12" customFormat="1" ht="49.9" customHeight="1" x14ac:dyDescent="0.3">
      <c r="B4" s="365" t="s">
        <v>536</v>
      </c>
      <c r="C4" s="366"/>
      <c r="D4" s="366"/>
      <c r="E4" s="366"/>
      <c r="F4" s="366"/>
      <c r="G4" s="366"/>
    </row>
    <row r="5" spans="1:7" s="12" customFormat="1" ht="15" customHeight="1" x14ac:dyDescent="0.3">
      <c r="B5" s="58"/>
      <c r="C5" s="58"/>
      <c r="D5" s="58"/>
      <c r="E5" s="58"/>
      <c r="F5" s="58"/>
    </row>
    <row r="6" spans="1:7" s="5" customFormat="1" ht="18" x14ac:dyDescent="0.3">
      <c r="B6" s="367" t="s">
        <v>61</v>
      </c>
      <c r="C6" s="367"/>
      <c r="D6" s="367"/>
      <c r="E6" s="367"/>
      <c r="F6" s="367"/>
      <c r="G6" s="367"/>
    </row>
    <row r="7" spans="1:7" ht="14.45" x14ac:dyDescent="0.3">
      <c r="A7" s="19"/>
    </row>
    <row r="8" spans="1:7" s="14" customFormat="1" ht="63" customHeight="1" x14ac:dyDescent="0.3">
      <c r="A8" s="20"/>
      <c r="B8" s="40" t="s">
        <v>23</v>
      </c>
      <c r="C8" s="408" t="s">
        <v>24</v>
      </c>
      <c r="D8" s="409"/>
      <c r="E8" s="41" t="s">
        <v>441</v>
      </c>
      <c r="F8" s="42" t="s">
        <v>4</v>
      </c>
      <c r="G8" s="41" t="s">
        <v>280</v>
      </c>
    </row>
    <row r="9" spans="1:7" ht="19.149999999999999" customHeight="1" x14ac:dyDescent="0.3">
      <c r="B9" s="66" t="s">
        <v>12</v>
      </c>
      <c r="C9" s="404" t="s">
        <v>67</v>
      </c>
      <c r="D9" s="405"/>
      <c r="E9" s="127" t="s">
        <v>98</v>
      </c>
      <c r="F9" s="67"/>
      <c r="G9" s="246" t="s">
        <v>207</v>
      </c>
    </row>
    <row r="10" spans="1:7" ht="19.149999999999999" customHeight="1" x14ac:dyDescent="0.3">
      <c r="B10" s="66" t="s">
        <v>13</v>
      </c>
      <c r="C10" s="404" t="s">
        <v>64</v>
      </c>
      <c r="D10" s="405"/>
      <c r="E10" s="127" t="s">
        <v>99</v>
      </c>
      <c r="F10" s="67"/>
      <c r="G10" s="246" t="s">
        <v>207</v>
      </c>
    </row>
    <row r="11" spans="1:7" ht="19.149999999999999" customHeight="1" x14ac:dyDescent="0.3">
      <c r="B11" s="66" t="s">
        <v>14</v>
      </c>
      <c r="C11" s="404" t="s">
        <v>66</v>
      </c>
      <c r="D11" s="405"/>
      <c r="E11" s="127" t="s">
        <v>100</v>
      </c>
      <c r="F11" s="67"/>
      <c r="G11" s="246" t="s">
        <v>207</v>
      </c>
    </row>
    <row r="12" spans="1:7" ht="19.149999999999999" customHeight="1" x14ac:dyDescent="0.3">
      <c r="B12" s="66" t="s">
        <v>15</v>
      </c>
      <c r="C12" s="404" t="s">
        <v>69</v>
      </c>
      <c r="D12" s="405"/>
      <c r="E12" s="127" t="s">
        <v>101</v>
      </c>
      <c r="F12" s="67"/>
      <c r="G12" s="246" t="s">
        <v>207</v>
      </c>
    </row>
    <row r="13" spans="1:7" ht="19.149999999999999" customHeight="1" x14ac:dyDescent="0.3">
      <c r="B13" s="66" t="s">
        <v>16</v>
      </c>
      <c r="C13" s="404" t="s">
        <v>106</v>
      </c>
      <c r="D13" s="405"/>
      <c r="E13" s="127" t="s">
        <v>104</v>
      </c>
      <c r="F13" s="67"/>
      <c r="G13" s="246" t="s">
        <v>207</v>
      </c>
    </row>
    <row r="14" spans="1:7" ht="54" customHeight="1" x14ac:dyDescent="0.3">
      <c r="B14" s="66" t="s">
        <v>17</v>
      </c>
      <c r="C14" s="410" t="s">
        <v>738</v>
      </c>
      <c r="D14" s="411" t="s">
        <v>1</v>
      </c>
      <c r="E14" s="351" t="s">
        <v>740</v>
      </c>
      <c r="F14" s="88"/>
      <c r="G14" s="246" t="s">
        <v>207</v>
      </c>
    </row>
    <row r="15" spans="1:7" ht="49.9" customHeight="1" x14ac:dyDescent="0.25">
      <c r="B15" s="66" t="s">
        <v>18</v>
      </c>
      <c r="C15" s="404" t="s">
        <v>62</v>
      </c>
      <c r="D15" s="405"/>
      <c r="E15" s="343" t="s">
        <v>731</v>
      </c>
      <c r="F15" s="88"/>
      <c r="G15" s="246" t="s">
        <v>207</v>
      </c>
    </row>
    <row r="16" spans="1:7" ht="32.65" customHeight="1" x14ac:dyDescent="0.25">
      <c r="B16" s="66" t="s">
        <v>19</v>
      </c>
      <c r="C16" s="404" t="s">
        <v>739</v>
      </c>
      <c r="D16" s="405" t="s">
        <v>2</v>
      </c>
      <c r="E16" s="315" t="s">
        <v>201</v>
      </c>
      <c r="F16" s="67"/>
      <c r="G16" s="246" t="s">
        <v>207</v>
      </c>
    </row>
    <row r="17" spans="1:7" s="5" customFormat="1" ht="26.65" customHeight="1" x14ac:dyDescent="0.25">
      <c r="A17" s="12"/>
      <c r="B17" s="16"/>
      <c r="C17" s="91" t="s">
        <v>235</v>
      </c>
      <c r="D17" s="91"/>
      <c r="E17" s="91"/>
      <c r="F17" s="92"/>
      <c r="G17" s="93"/>
    </row>
    <row r="18" spans="1:7" s="5" customFormat="1" ht="18.75" x14ac:dyDescent="0.25">
      <c r="B18" s="367" t="s">
        <v>440</v>
      </c>
      <c r="C18" s="367"/>
      <c r="D18" s="367"/>
      <c r="E18" s="367"/>
      <c r="F18" s="367"/>
      <c r="G18" s="367"/>
    </row>
    <row r="19" spans="1:7" x14ac:dyDescent="0.25">
      <c r="A19" s="19"/>
    </row>
    <row r="20" spans="1:7" s="14" customFormat="1" ht="63" customHeight="1" x14ac:dyDescent="0.25">
      <c r="A20" s="20"/>
      <c r="B20" s="40" t="s">
        <v>23</v>
      </c>
      <c r="C20" s="408" t="s">
        <v>24</v>
      </c>
      <c r="D20" s="409"/>
      <c r="E20" s="41" t="s">
        <v>441</v>
      </c>
      <c r="F20" s="42" t="s">
        <v>4</v>
      </c>
      <c r="G20" s="41" t="s">
        <v>280</v>
      </c>
    </row>
    <row r="21" spans="1:7" ht="16.899999999999999" customHeight="1" x14ac:dyDescent="0.25">
      <c r="B21" s="66" t="s">
        <v>10</v>
      </c>
      <c r="C21" s="404" t="s">
        <v>243</v>
      </c>
      <c r="D21" s="405"/>
      <c r="E21" s="127" t="s">
        <v>101</v>
      </c>
      <c r="F21" s="67"/>
      <c r="G21" s="246" t="s">
        <v>207</v>
      </c>
    </row>
    <row r="22" spans="1:7" ht="16.899999999999999" customHeight="1" x14ac:dyDescent="0.25">
      <c r="B22" s="66" t="s">
        <v>11</v>
      </c>
      <c r="C22" s="404" t="s">
        <v>244</v>
      </c>
      <c r="D22" s="405"/>
      <c r="E22" s="127" t="s">
        <v>101</v>
      </c>
      <c r="F22" s="67"/>
      <c r="G22" s="246" t="s">
        <v>207</v>
      </c>
    </row>
    <row r="23" spans="1:7" ht="16.899999999999999" customHeight="1" x14ac:dyDescent="0.25">
      <c r="B23" s="66" t="s">
        <v>20</v>
      </c>
      <c r="C23" s="404" t="s">
        <v>245</v>
      </c>
      <c r="D23" s="405"/>
      <c r="E23" s="127" t="s">
        <v>98</v>
      </c>
      <c r="F23" s="67"/>
      <c r="G23" s="246" t="s">
        <v>207</v>
      </c>
    </row>
    <row r="24" spans="1:7" ht="16.899999999999999" customHeight="1" x14ac:dyDescent="0.25">
      <c r="B24" s="66" t="s">
        <v>21</v>
      </c>
      <c r="C24" s="404" t="s">
        <v>242</v>
      </c>
      <c r="D24" s="405"/>
      <c r="E24" s="127" t="s">
        <v>98</v>
      </c>
      <c r="F24" s="67"/>
      <c r="G24" s="246" t="s">
        <v>207</v>
      </c>
    </row>
    <row r="25" spans="1:7" ht="16.899999999999999" customHeight="1" x14ac:dyDescent="0.25">
      <c r="B25" s="66" t="s">
        <v>542</v>
      </c>
      <c r="C25" s="404" t="s">
        <v>543</v>
      </c>
      <c r="D25" s="405"/>
      <c r="E25" s="275" t="s">
        <v>640</v>
      </c>
      <c r="F25" s="67"/>
      <c r="G25" s="246" t="s">
        <v>207</v>
      </c>
    </row>
    <row r="26" spans="1:7" s="5" customFormat="1" ht="18.75" x14ac:dyDescent="0.25">
      <c r="B26" s="68"/>
      <c r="C26" s="52"/>
      <c r="D26" s="68"/>
      <c r="E26" s="68"/>
      <c r="F26" s="68"/>
      <c r="G26" s="68"/>
    </row>
    <row r="27" spans="1:7" s="5" customFormat="1" ht="18.75" x14ac:dyDescent="0.25">
      <c r="B27" s="367" t="s">
        <v>120</v>
      </c>
      <c r="C27" s="367"/>
      <c r="D27" s="367"/>
      <c r="E27" s="367"/>
      <c r="F27" s="367"/>
      <c r="G27" s="367"/>
    </row>
    <row r="28" spans="1:7" x14ac:dyDescent="0.25">
      <c r="B28" s="135"/>
      <c r="C28" s="135"/>
      <c r="D28" s="135"/>
      <c r="E28" s="135"/>
      <c r="F28" s="135"/>
      <c r="G28" s="111"/>
    </row>
    <row r="29" spans="1:7" s="14" customFormat="1" ht="63" customHeight="1" x14ac:dyDescent="0.25">
      <c r="A29" s="20"/>
      <c r="B29" s="40" t="s">
        <v>23</v>
      </c>
      <c r="C29" s="408" t="s">
        <v>24</v>
      </c>
      <c r="D29" s="409"/>
      <c r="E29" s="41" t="s">
        <v>194</v>
      </c>
      <c r="F29" s="42" t="s">
        <v>4</v>
      </c>
      <c r="G29" s="41" t="s">
        <v>280</v>
      </c>
    </row>
    <row r="30" spans="1:7" ht="15.75" x14ac:dyDescent="0.25">
      <c r="B30" s="66" t="s">
        <v>79</v>
      </c>
      <c r="C30" s="404" t="s">
        <v>423</v>
      </c>
      <c r="D30" s="405" t="s">
        <v>6</v>
      </c>
      <c r="E30" s="127" t="s">
        <v>6</v>
      </c>
      <c r="F30" s="67"/>
      <c r="G30" s="246" t="s">
        <v>207</v>
      </c>
    </row>
    <row r="31" spans="1:7" ht="15.75" x14ac:dyDescent="0.25">
      <c r="B31" s="66" t="s">
        <v>80</v>
      </c>
      <c r="C31" s="404" t="s">
        <v>424</v>
      </c>
      <c r="D31" s="405" t="s">
        <v>6</v>
      </c>
      <c r="E31" s="127" t="s">
        <v>6</v>
      </c>
      <c r="F31" s="67"/>
      <c r="G31" s="246" t="s">
        <v>207</v>
      </c>
    </row>
    <row r="32" spans="1:7" ht="15.75" x14ac:dyDescent="0.25">
      <c r="B32" s="66" t="s">
        <v>81</v>
      </c>
      <c r="C32" s="404" t="s">
        <v>74</v>
      </c>
      <c r="D32" s="405"/>
      <c r="E32" s="127" t="s">
        <v>6</v>
      </c>
      <c r="F32" s="67"/>
      <c r="G32" s="246" t="s">
        <v>207</v>
      </c>
    </row>
    <row r="33" spans="2:8" ht="49.15" customHeight="1" x14ac:dyDescent="0.25">
      <c r="B33" s="66" t="s">
        <v>82</v>
      </c>
      <c r="C33" s="406" t="s">
        <v>701</v>
      </c>
      <c r="D33" s="407"/>
      <c r="E33" s="127" t="s">
        <v>685</v>
      </c>
      <c r="F33" s="67"/>
      <c r="G33" s="246" t="s">
        <v>207</v>
      </c>
    </row>
    <row r="34" spans="2:8" ht="15.75" x14ac:dyDescent="0.25">
      <c r="B34" s="66" t="s">
        <v>83</v>
      </c>
      <c r="C34" s="404" t="s">
        <v>72</v>
      </c>
      <c r="D34" s="405" t="s">
        <v>6</v>
      </c>
      <c r="E34" s="127" t="s">
        <v>6</v>
      </c>
      <c r="F34" s="67"/>
      <c r="G34" s="246" t="s">
        <v>207</v>
      </c>
    </row>
    <row r="35" spans="2:8" ht="30.6" customHeight="1" x14ac:dyDescent="0.25">
      <c r="B35" s="66" t="s">
        <v>84</v>
      </c>
      <c r="C35" s="404" t="s">
        <v>73</v>
      </c>
      <c r="D35" s="405" t="s">
        <v>6</v>
      </c>
      <c r="E35" s="127" t="s">
        <v>6</v>
      </c>
      <c r="F35" s="67"/>
      <c r="G35" s="246" t="s">
        <v>207</v>
      </c>
    </row>
    <row r="36" spans="2:8" ht="15.75" x14ac:dyDescent="0.25">
      <c r="B36" s="66" t="s">
        <v>85</v>
      </c>
      <c r="C36" s="404" t="s">
        <v>75</v>
      </c>
      <c r="D36" s="405" t="s">
        <v>6</v>
      </c>
      <c r="E36" s="127" t="s">
        <v>6</v>
      </c>
      <c r="F36" s="67"/>
      <c r="G36" s="246" t="s">
        <v>207</v>
      </c>
    </row>
    <row r="37" spans="2:8" ht="31.9" customHeight="1" x14ac:dyDescent="0.25">
      <c r="B37" s="66" t="s">
        <v>86</v>
      </c>
      <c r="C37" s="404" t="s">
        <v>91</v>
      </c>
      <c r="D37" s="405"/>
      <c r="E37" s="127" t="s">
        <v>6</v>
      </c>
      <c r="F37" s="67"/>
      <c r="G37" s="246" t="s">
        <v>207</v>
      </c>
    </row>
    <row r="38" spans="2:8" ht="15.75" x14ac:dyDescent="0.25">
      <c r="B38" s="66" t="s">
        <v>87</v>
      </c>
      <c r="C38" s="404" t="s">
        <v>76</v>
      </c>
      <c r="D38" s="405" t="s">
        <v>6</v>
      </c>
      <c r="E38" s="127" t="s">
        <v>6</v>
      </c>
      <c r="F38" s="67"/>
      <c r="G38" s="246" t="s">
        <v>207</v>
      </c>
    </row>
    <row r="39" spans="2:8" ht="31.9" customHeight="1" x14ac:dyDescent="0.25">
      <c r="B39" s="66" t="s">
        <v>88</v>
      </c>
      <c r="C39" s="404" t="s">
        <v>71</v>
      </c>
      <c r="D39" s="405" t="s">
        <v>6</v>
      </c>
      <c r="E39" s="127" t="s">
        <v>6</v>
      </c>
      <c r="F39" s="67"/>
      <c r="G39" s="246" t="s">
        <v>207</v>
      </c>
      <c r="H39" s="318"/>
    </row>
    <row r="40" spans="2:8" s="99" customFormat="1" ht="15.75" x14ac:dyDescent="0.25">
      <c r="B40" s="100"/>
      <c r="C40" s="91"/>
      <c r="D40" s="91"/>
      <c r="E40" s="91"/>
      <c r="F40" s="101"/>
      <c r="G40" s="91"/>
    </row>
    <row r="41" spans="2:8" s="5" customFormat="1" ht="18.75" x14ac:dyDescent="0.25">
      <c r="B41" s="367" t="s">
        <v>442</v>
      </c>
      <c r="C41" s="367"/>
      <c r="D41" s="367"/>
      <c r="E41" s="367"/>
      <c r="F41" s="367"/>
      <c r="G41" s="367"/>
    </row>
    <row r="42" spans="2:8" x14ac:dyDescent="0.25">
      <c r="B42" s="135"/>
      <c r="C42" s="135"/>
      <c r="D42" s="135"/>
      <c r="E42" s="135"/>
      <c r="F42" s="135"/>
      <c r="G42" s="111"/>
    </row>
    <row r="43" spans="2:8" ht="63" customHeight="1" x14ac:dyDescent="0.25">
      <c r="B43" s="40" t="s">
        <v>23</v>
      </c>
      <c r="C43" s="408" t="s">
        <v>24</v>
      </c>
      <c r="D43" s="409"/>
      <c r="E43" s="41" t="s">
        <v>194</v>
      </c>
      <c r="F43" s="42" t="s">
        <v>4</v>
      </c>
      <c r="G43" s="41" t="s">
        <v>280</v>
      </c>
    </row>
    <row r="44" spans="2:8" ht="48" customHeight="1" x14ac:dyDescent="0.25">
      <c r="B44" s="66" t="s">
        <v>193</v>
      </c>
      <c r="C44" s="404" t="s">
        <v>660</v>
      </c>
      <c r="D44" s="405"/>
      <c r="E44" s="127" t="s">
        <v>725</v>
      </c>
      <c r="F44" s="89"/>
      <c r="G44" s="246" t="s">
        <v>207</v>
      </c>
    </row>
    <row r="45" spans="2:8" ht="16.899999999999999" customHeight="1" x14ac:dyDescent="0.25">
      <c r="B45" s="113" t="s">
        <v>208</v>
      </c>
      <c r="C45" s="404" t="s">
        <v>78</v>
      </c>
      <c r="D45" s="405"/>
      <c r="E45" s="127" t="s">
        <v>6</v>
      </c>
      <c r="F45" s="67"/>
      <c r="G45" s="246" t="s">
        <v>207</v>
      </c>
    </row>
    <row r="46" spans="2:8" s="99" customFormat="1" ht="15.75" x14ac:dyDescent="0.25">
      <c r="B46" s="100"/>
      <c r="C46" s="91"/>
      <c r="D46" s="91"/>
      <c r="E46" s="91"/>
      <c r="F46" s="101"/>
      <c r="G46" s="91"/>
    </row>
    <row r="47" spans="2:8" s="5" customFormat="1" ht="18.75" x14ac:dyDescent="0.25">
      <c r="B47" s="367" t="s">
        <v>422</v>
      </c>
      <c r="C47" s="367"/>
      <c r="D47" s="367"/>
      <c r="E47" s="367"/>
      <c r="F47" s="367"/>
      <c r="G47" s="367"/>
    </row>
    <row r="48" spans="2:8" x14ac:dyDescent="0.25">
      <c r="B48" s="135"/>
      <c r="C48" s="135"/>
      <c r="D48" s="135"/>
      <c r="E48" s="135"/>
      <c r="F48" s="135"/>
      <c r="G48" s="111"/>
    </row>
    <row r="49" spans="1:7" s="14" customFormat="1" ht="63" customHeight="1" x14ac:dyDescent="0.25">
      <c r="A49" s="20"/>
      <c r="B49" s="40" t="s">
        <v>23</v>
      </c>
      <c r="C49" s="408" t="s">
        <v>24</v>
      </c>
      <c r="D49" s="409"/>
      <c r="E49" s="41" t="s">
        <v>194</v>
      </c>
      <c r="F49" s="42" t="s">
        <v>4</v>
      </c>
      <c r="G49" s="41" t="s">
        <v>280</v>
      </c>
    </row>
    <row r="50" spans="1:7" ht="17.649999999999999" customHeight="1" x14ac:dyDescent="0.25">
      <c r="B50" s="112" t="s">
        <v>209</v>
      </c>
      <c r="C50" s="404" t="s">
        <v>210</v>
      </c>
      <c r="D50" s="405" t="s">
        <v>6</v>
      </c>
      <c r="E50" s="127" t="s">
        <v>77</v>
      </c>
      <c r="F50" s="89"/>
      <c r="G50" s="246" t="s">
        <v>207</v>
      </c>
    </row>
  </sheetData>
  <sheetProtection password="B069" sheet="1" objects="1" scenarios="1"/>
  <protectedRanges>
    <protectedRange sqref="F50 F30:F39 F21:F25 F44:F45 F9:F16" name="Range1"/>
  </protectedRanges>
  <dataConsolidate/>
  <mergeCells count="37">
    <mergeCell ref="C50:D50"/>
    <mergeCell ref="C45:D45"/>
    <mergeCell ref="C49:D49"/>
    <mergeCell ref="C43:D43"/>
    <mergeCell ref="C37:D37"/>
    <mergeCell ref="B47:G47"/>
    <mergeCell ref="C39:D39"/>
    <mergeCell ref="C44:D44"/>
    <mergeCell ref="B6:G6"/>
    <mergeCell ref="C8:D8"/>
    <mergeCell ref="B4:G4"/>
    <mergeCell ref="C23:D23"/>
    <mergeCell ref="C10:D10"/>
    <mergeCell ref="C13:D13"/>
    <mergeCell ref="C20:D20"/>
    <mergeCell ref="C22:D22"/>
    <mergeCell ref="C9:D9"/>
    <mergeCell ref="C24:D24"/>
    <mergeCell ref="C21:D21"/>
    <mergeCell ref="C12:D12"/>
    <mergeCell ref="C11:D11"/>
    <mergeCell ref="C14:D14"/>
    <mergeCell ref="C15:D15"/>
    <mergeCell ref="C16:D16"/>
    <mergeCell ref="B18:G18"/>
    <mergeCell ref="C32:D32"/>
    <mergeCell ref="B41:G41"/>
    <mergeCell ref="C25:D25"/>
    <mergeCell ref="C33:D33"/>
    <mergeCell ref="C30:D30"/>
    <mergeCell ref="C31:D31"/>
    <mergeCell ref="C34:D34"/>
    <mergeCell ref="C38:D38"/>
    <mergeCell ref="C36:D36"/>
    <mergeCell ref="C35:D35"/>
    <mergeCell ref="C29:D29"/>
    <mergeCell ref="B27:G27"/>
  </mergeCells>
  <dataValidations count="12">
    <dataValidation type="list" allowBlank="1" showInputMessage="1" showErrorMessage="1" sqref="F13">
      <formula1>"AT,BE,CY,DE,EE,ES,FI,FR,GR,IE,IT,LT,LU,LV,MT,NL,PT,SI,SK"</formula1>
    </dataValidation>
    <dataValidation type="list" allowBlank="1" showInputMessage="1" showErrorMessage="1" sqref="F40 F46">
      <formula1>"Yes , No"</formula1>
    </dataValidation>
    <dataValidation type="textLength" operator="lessThanOrEqual" showInputMessage="1" showErrorMessage="1" error="Maximum 255 characters" sqref="F9 F23:F25">
      <formula1>255</formula1>
    </dataValidation>
    <dataValidation type="textLength" operator="lessThanOrEqual" allowBlank="1" showInputMessage="1" showErrorMessage="1" error="Maximum 150 characters" sqref="F10">
      <formula1>150</formula1>
    </dataValidation>
    <dataValidation type="textLength" operator="lessThanOrEqual" allowBlank="1" showInputMessage="1" showErrorMessage="1" error="Maximum 50 characters" sqref="F12 F21:F22 F16">
      <formula1>50</formula1>
    </dataValidation>
    <dataValidation type="textLength" errorStyle="information" operator="lessThanOrEqual" allowBlank="1" showInputMessage="1" showErrorMessage="1" error="You can enter &quot;. p&quot; when you do not have a RIAD MFI code._x000a_If you do have one, maximum characters is 30." sqref="F14:F15">
      <formula1>30</formula1>
    </dataValidation>
    <dataValidation type="textLength" errorStyle="information" operator="equal" allowBlank="1" showInputMessage="1" showErrorMessage="1" error="You can enter &quot;. p&quot; when you do not have a LEII code._x000a_If you do have one, make sure you have the right amount of characters (20) " sqref="F17">
      <formula1>20</formula1>
    </dataValidation>
    <dataValidation type="date" errorStyle="warning" operator="greaterThanOrEqual" allowBlank="1" showInputMessage="1" showErrorMessage="1" error="Please input a date in the the indicated format (DD/MM/YYYY)_x000a_For example: 31/12/2015 for 31 December, 2015." sqref="F50">
      <formula1>1</formula1>
    </dataValidation>
    <dataValidation errorStyle="warning" operator="greaterThan" allowBlank="1" showInputMessage="1" showErrorMessage="1" error="Please input a date in the the indicated format (DD/MM/YYYY)_x000a_For example: 01/01/2016 for 1 January, 2016._x000a_The date cannot be earlier than 01/01/2016." sqref="F44"/>
    <dataValidation type="list" allowBlank="1" showInputMessage="1" showErrorMessage="1" sqref="F33">
      <formula1>"Yes,No,Not applicable"</formula1>
    </dataValidation>
    <dataValidation type="textLength" operator="lessThanOrEqual" allowBlank="1" showInputMessage="1" showErrorMessage="1" error="Maximum 15 characters" sqref="F11">
      <formula1>15</formula1>
    </dataValidation>
    <dataValidation type="list" allowBlank="1" showInputMessage="1" showErrorMessage="1" sqref="F30:F32 F34:F39 F45">
      <formula1>"Yes,No"</formula1>
    </dataValidation>
  </dataValidations>
  <hyperlinks>
    <hyperlink ref="G9" location="'5. Definitions and guidance'!B8" display="Link"/>
    <hyperlink ref="G10" location="'5. Definitions and guidance'!B9" display="Link"/>
    <hyperlink ref="G11" location="'5. Definitions and guidance'!B10" display="Link"/>
    <hyperlink ref="G12" location="'5. Definitions and guidance'!B11" display="Link"/>
    <hyperlink ref="G13" location="'5. Definitions and guidance'!B12" display="Link"/>
    <hyperlink ref="G14:G15" location="'5. Definitions and guidance'!B12" display="Link"/>
    <hyperlink ref="G14" location="'5. Definitions and guidance'!B13" display="Link"/>
    <hyperlink ref="G15" location="'5. Definitions and guidance'!B14" display="Link"/>
    <hyperlink ref="G21" location="'5. Definitions and guidance'!B16" display="Link"/>
    <hyperlink ref="G22:G24" location="'5. Definitions and guidance'!B16" display="Link"/>
    <hyperlink ref="G22" location="'5. Definitions and guidance'!B17" display="Link"/>
    <hyperlink ref="G23" location="'5. Definitions and guidance'!B18" display="Link"/>
    <hyperlink ref="G24" location="'5. Definitions and guidance'!B19" display="Link"/>
    <hyperlink ref="G30:G39" location="'5. Definitions and guidance'!B16" display="Link"/>
    <hyperlink ref="G30" location="'5. Definitions and guidance'!B21" display="Link"/>
    <hyperlink ref="G31" location="'5. Definitions and guidance'!B22" display="Link"/>
    <hyperlink ref="G32" location="'5. Definitions and guidance'!B23" display="Link"/>
    <hyperlink ref="G33" location="'5. Definitions and guidance'!B24" display="Link"/>
    <hyperlink ref="G34" location="'5. Definitions and guidance'!B25" display="Link"/>
    <hyperlink ref="G35" location="'5. Definitions and guidance'!B26" display="Link"/>
    <hyperlink ref="G36" location="'5. Definitions and guidance'!B27" display="Link"/>
    <hyperlink ref="G37" location="'5. Definitions and guidance'!B28" display="Link"/>
    <hyperlink ref="G38" location="'5. Definitions and guidance'!B29" display="Link"/>
    <hyperlink ref="G39" location="'5. Definitions and guidance'!B30" display="Link"/>
    <hyperlink ref="G44" location="'5. Definitions and guidance'!B31" display="Link"/>
    <hyperlink ref="G45" location="'5. Definitions and guidance'!B32" display="Link"/>
    <hyperlink ref="G50" location="'5. Definitions and guidance'!B33" display="Link"/>
    <hyperlink ref="G25" location="'5. Definitions and guidance'!B20" display="Link"/>
    <hyperlink ref="G16" location="'5. Definitions and guidance'!B15" display="Link"/>
  </hyperlinks>
  <pageMargins left="0.70866141732283472" right="0.70866141732283472" top="0.74803149606299213" bottom="0.74803149606299213" header="0.31496062992125984" footer="0.31496062992125984"/>
  <pageSetup paperSize="9" scale="49" fitToHeight="0" orientation="portrait" r:id="rId1"/>
  <headerFooter>
    <oddFooter>&amp;LEx-ante contributions to the Single Resolution Fund - reporting form for the 2017 contribution period&amp;R1. General information -  &amp;P/&amp;N</oddFooter>
  </headerFooter>
  <ignoredErrors>
    <ignoredError sqref="B5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59999389629810485"/>
  </sheetPr>
  <dimension ref="A1:K70"/>
  <sheetViews>
    <sheetView showGridLines="0" view="pageBreakPreview" topLeftCell="A31" zoomScale="115" zoomScaleNormal="100" zoomScaleSheetLayoutView="115" zoomScalePageLayoutView="55" workbookViewId="0">
      <selection activeCell="C52" sqref="C52"/>
    </sheetView>
  </sheetViews>
  <sheetFormatPr defaultColWidth="5" defaultRowHeight="15" x14ac:dyDescent="0.25"/>
  <cols>
    <col min="1" max="1" width="2.42578125" style="7" customWidth="1"/>
    <col min="2" max="2" width="5.7109375" style="11" customWidth="1"/>
    <col min="3" max="3" width="23.7109375" style="11" customWidth="1"/>
    <col min="4" max="4" width="58.28515625" style="11" customWidth="1"/>
    <col min="5" max="5" width="20.7109375" style="2" customWidth="1"/>
    <col min="6" max="6" width="50.7109375" style="23" customWidth="1"/>
    <col min="7" max="7" width="13.7109375" style="2" customWidth="1"/>
    <col min="8" max="8" width="5" style="3"/>
    <col min="9" max="16384" width="5" style="2"/>
  </cols>
  <sheetData>
    <row r="1" spans="1:11" ht="15" customHeight="1" x14ac:dyDescent="0.3"/>
    <row r="2" spans="1:11" s="4" customFormat="1" ht="15.6" hidden="1" x14ac:dyDescent="0.3">
      <c r="A2" s="7"/>
      <c r="B2" s="362"/>
      <c r="C2" s="363"/>
      <c r="D2" s="363"/>
      <c r="E2" s="363"/>
      <c r="F2" s="363"/>
      <c r="G2" s="364"/>
      <c r="H2" s="267"/>
      <c r="I2" s="9"/>
      <c r="J2" s="9"/>
      <c r="K2" s="9"/>
    </row>
    <row r="3" spans="1:11" ht="14.45" hidden="1" x14ac:dyDescent="0.3"/>
    <row r="4" spans="1:11" s="11" customFormat="1" ht="49.9" customHeight="1" x14ac:dyDescent="0.3">
      <c r="A4" s="10"/>
      <c r="B4" s="412" t="s">
        <v>537</v>
      </c>
      <c r="C4" s="413"/>
      <c r="D4" s="413"/>
      <c r="E4" s="413"/>
      <c r="F4" s="413"/>
      <c r="G4" s="413"/>
      <c r="H4" s="59"/>
    </row>
    <row r="5" spans="1:11" ht="15" customHeight="1" x14ac:dyDescent="0.3">
      <c r="B5" s="21"/>
    </row>
    <row r="6" spans="1:11" ht="15.6" x14ac:dyDescent="0.3">
      <c r="B6" s="102" t="s">
        <v>195</v>
      </c>
      <c r="C6" s="46"/>
      <c r="D6" s="46"/>
    </row>
    <row r="7" spans="1:11" ht="15.6" x14ac:dyDescent="0.3">
      <c r="B7" s="102"/>
      <c r="C7" s="255" t="s">
        <v>486</v>
      </c>
      <c r="D7" s="255"/>
      <c r="E7" s="255"/>
      <c r="H7" s="274"/>
    </row>
    <row r="8" spans="1:11" ht="15.6" x14ac:dyDescent="0.3">
      <c r="B8" s="102"/>
      <c r="C8" s="424" t="s">
        <v>476</v>
      </c>
      <c r="D8" s="424"/>
      <c r="H8" s="274"/>
    </row>
    <row r="9" spans="1:11" ht="15.6" x14ac:dyDescent="0.3">
      <c r="B9" s="102"/>
      <c r="C9" s="424" t="s">
        <v>478</v>
      </c>
      <c r="D9" s="424"/>
      <c r="H9" s="274"/>
    </row>
    <row r="10" spans="1:11" ht="15.6" x14ac:dyDescent="0.3">
      <c r="B10" s="102"/>
      <c r="D10" s="174"/>
      <c r="H10" s="269"/>
    </row>
    <row r="11" spans="1:11" ht="15.6" hidden="1" x14ac:dyDescent="0.3">
      <c r="B11" s="103"/>
      <c r="C11" s="174"/>
      <c r="D11" s="174"/>
    </row>
    <row r="12" spans="1:11" s="5" customFormat="1" ht="21" customHeight="1" x14ac:dyDescent="0.3">
      <c r="B12" s="414" t="s">
        <v>485</v>
      </c>
      <c r="C12" s="414"/>
      <c r="D12" s="414"/>
      <c r="E12" s="414"/>
      <c r="F12" s="414"/>
      <c r="G12" s="414"/>
    </row>
    <row r="13" spans="1:11" s="5" customFormat="1" ht="15.6" x14ac:dyDescent="0.3">
      <c r="B13" s="415" t="s">
        <v>211</v>
      </c>
      <c r="C13" s="415"/>
      <c r="D13" s="415"/>
      <c r="E13" s="415"/>
      <c r="F13" s="415"/>
      <c r="G13" s="415"/>
    </row>
    <row r="14" spans="1:11" s="3" customFormat="1" ht="18" x14ac:dyDescent="0.35">
      <c r="A14" s="7"/>
      <c r="B14" s="28"/>
      <c r="C14" s="59"/>
      <c r="D14" s="59"/>
      <c r="F14" s="29"/>
      <c r="G14" s="30"/>
    </row>
    <row r="15" spans="1:11" s="14" customFormat="1" ht="62.45" x14ac:dyDescent="0.3">
      <c r="A15" s="20"/>
      <c r="B15" s="40" t="s">
        <v>23</v>
      </c>
      <c r="C15" s="408" t="s">
        <v>24</v>
      </c>
      <c r="D15" s="409"/>
      <c r="E15" s="41" t="s">
        <v>441</v>
      </c>
      <c r="F15" s="42" t="s">
        <v>4</v>
      </c>
      <c r="G15" s="41" t="s">
        <v>280</v>
      </c>
    </row>
    <row r="16" spans="1:11" ht="15.75" x14ac:dyDescent="0.25">
      <c r="A16" s="8"/>
      <c r="B16" s="142" t="s">
        <v>7</v>
      </c>
      <c r="C16" s="404" t="s">
        <v>307</v>
      </c>
      <c r="D16" s="405"/>
      <c r="E16" s="141" t="s">
        <v>103</v>
      </c>
      <c r="F16" s="340"/>
      <c r="G16" s="247" t="s">
        <v>207</v>
      </c>
    </row>
    <row r="17" spans="1:11" ht="16.149999999999999" customHeight="1" x14ac:dyDescent="0.25">
      <c r="A17" s="8"/>
      <c r="B17" s="142" t="s">
        <v>89</v>
      </c>
      <c r="C17" s="404" t="s">
        <v>22</v>
      </c>
      <c r="D17" s="405"/>
      <c r="E17" s="141" t="s">
        <v>103</v>
      </c>
      <c r="F17" s="340"/>
      <c r="G17" s="247" t="s">
        <v>207</v>
      </c>
      <c r="H17" s="268"/>
    </row>
    <row r="18" spans="1:11" ht="32.65" customHeight="1" x14ac:dyDescent="0.25">
      <c r="A18" s="8"/>
      <c r="B18" s="276" t="s">
        <v>90</v>
      </c>
      <c r="C18" s="404" t="s">
        <v>656</v>
      </c>
      <c r="D18" s="405"/>
      <c r="E18" s="44" t="s">
        <v>103</v>
      </c>
      <c r="F18" s="341"/>
      <c r="G18" s="248" t="s">
        <v>207</v>
      </c>
    </row>
    <row r="19" spans="1:11" ht="15.75" x14ac:dyDescent="0.25">
      <c r="A19" s="8"/>
      <c r="H19" s="274"/>
    </row>
    <row r="20" spans="1:11" s="5" customFormat="1" ht="21" customHeight="1" x14ac:dyDescent="0.25">
      <c r="A20" s="8"/>
      <c r="B20" s="414" t="s">
        <v>461</v>
      </c>
      <c r="C20" s="414"/>
      <c r="D20" s="414"/>
      <c r="E20" s="414"/>
      <c r="F20" s="414"/>
      <c r="G20" s="414"/>
      <c r="H20" s="274"/>
    </row>
    <row r="21" spans="1:11" s="5" customFormat="1" ht="15.75" x14ac:dyDescent="0.25">
      <c r="A21" s="8"/>
      <c r="B21" s="415" t="s">
        <v>462</v>
      </c>
      <c r="C21" s="415"/>
      <c r="D21" s="415"/>
      <c r="E21" s="415"/>
      <c r="F21" s="415"/>
      <c r="G21" s="415"/>
      <c r="H21" s="274"/>
    </row>
    <row r="22" spans="1:11" x14ac:dyDescent="0.25">
      <c r="A22" s="8"/>
      <c r="B22" s="8"/>
      <c r="C22" s="8"/>
      <c r="D22" s="8"/>
      <c r="E22" s="8"/>
      <c r="F22" s="8"/>
      <c r="G22" s="8"/>
      <c r="H22" s="8"/>
      <c r="I22" s="8"/>
      <c r="J22" s="8"/>
      <c r="K22" s="8"/>
    </row>
    <row r="23" spans="1:11" s="7" customFormat="1" ht="63" customHeight="1" x14ac:dyDescent="0.25">
      <c r="A23" s="8"/>
      <c r="B23" s="418" t="s">
        <v>466</v>
      </c>
      <c r="C23" s="418"/>
      <c r="D23" s="418"/>
      <c r="E23" s="418"/>
      <c r="F23" s="418"/>
      <c r="G23" s="418"/>
      <c r="H23" s="274"/>
    </row>
    <row r="24" spans="1:11" s="7" customFormat="1" ht="15.75" x14ac:dyDescent="0.25">
      <c r="A24" s="8"/>
      <c r="B24" s="22"/>
      <c r="C24" s="33"/>
      <c r="D24" s="33"/>
      <c r="E24" s="27"/>
      <c r="F24" s="27"/>
      <c r="H24" s="274"/>
    </row>
    <row r="25" spans="1:11" s="14" customFormat="1" ht="63" x14ac:dyDescent="0.25">
      <c r="A25" s="8"/>
      <c r="B25" s="40" t="s">
        <v>23</v>
      </c>
      <c r="C25" s="408" t="s">
        <v>24</v>
      </c>
      <c r="D25" s="409"/>
      <c r="E25" s="265" t="s">
        <v>194</v>
      </c>
      <c r="F25" s="42" t="s">
        <v>4</v>
      </c>
      <c r="G25" s="265" t="s">
        <v>280</v>
      </c>
      <c r="H25" s="274"/>
    </row>
    <row r="26" spans="1:11" ht="48" customHeight="1" x14ac:dyDescent="0.25">
      <c r="A26" s="8"/>
      <c r="B26" s="145" t="s">
        <v>92</v>
      </c>
      <c r="C26" s="404" t="s">
        <v>679</v>
      </c>
      <c r="D26" s="405"/>
      <c r="E26" s="144" t="s">
        <v>742</v>
      </c>
      <c r="F26" s="257" t="str">
        <f>IF('1. General Information'!F37="Yes",IF(AND(ISNUMBER(F16),ISNUMBER(C46),F16&gt;0),IF(C46&gt;300000000,"No","Yes"),"Missing"),IF(AND(ISNUMBER(F16),ISNUMBER(C46),F16&gt;0),IF(F16&gt;1000000000,"No",IF(C46&gt;300000000,"No","Yes")),IF(AND(ISNUMBER(F16),F16&gt;1000000000),"No","Missing")))</f>
        <v>Missing</v>
      </c>
      <c r="G26" s="248" t="s">
        <v>207</v>
      </c>
      <c r="H26" s="342"/>
      <c r="J26" s="108"/>
    </row>
    <row r="27" spans="1:11" ht="49.9" customHeight="1" x14ac:dyDescent="0.25">
      <c r="A27" s="8"/>
      <c r="B27" s="152" t="s">
        <v>93</v>
      </c>
      <c r="C27" s="404" t="s">
        <v>463</v>
      </c>
      <c r="D27" s="405"/>
      <c r="E27" s="264" t="s">
        <v>685</v>
      </c>
      <c r="F27" s="96"/>
      <c r="G27" s="248" t="s">
        <v>207</v>
      </c>
      <c r="H27" s="274"/>
    </row>
    <row r="28" spans="1:11" x14ac:dyDescent="0.25">
      <c r="A28" s="2"/>
      <c r="B28" s="2"/>
      <c r="C28" s="2"/>
      <c r="D28" s="2"/>
      <c r="F28" s="2"/>
      <c r="H28" s="2"/>
    </row>
    <row r="29" spans="1:11" ht="19.899999999999999" customHeight="1" thickBot="1" x14ac:dyDescent="0.3">
      <c r="A29" s="2"/>
      <c r="B29" s="419" t="s">
        <v>650</v>
      </c>
      <c r="C29" s="420"/>
      <c r="D29" s="420"/>
      <c r="E29" s="420"/>
      <c r="F29" s="420"/>
      <c r="G29" s="420"/>
      <c r="H29" s="2"/>
    </row>
    <row r="30" spans="1:11" s="7" customFormat="1" ht="60" customHeight="1" thickTop="1" thickBot="1" x14ac:dyDescent="0.3">
      <c r="A30" s="8"/>
      <c r="B30" s="421" t="s">
        <v>666</v>
      </c>
      <c r="C30" s="422"/>
      <c r="D30" s="422"/>
      <c r="E30" s="422"/>
      <c r="F30" s="422"/>
      <c r="G30" s="423"/>
      <c r="H30" s="274"/>
    </row>
    <row r="31" spans="1:11" s="7" customFormat="1" ht="16.5" thickTop="1" x14ac:dyDescent="0.25">
      <c r="A31" s="8"/>
      <c r="B31" s="8"/>
      <c r="C31" s="8"/>
      <c r="D31" s="8"/>
      <c r="E31" s="8"/>
      <c r="F31" s="8"/>
      <c r="G31" s="8"/>
      <c r="H31" s="274"/>
    </row>
    <row r="32" spans="1:11" ht="15.75" x14ac:dyDescent="0.25">
      <c r="A32" s="8"/>
      <c r="B32" s="22"/>
      <c r="C32" s="31"/>
      <c r="D32" s="31"/>
      <c r="E32" s="25"/>
      <c r="F32" s="27"/>
      <c r="G32" s="25"/>
      <c r="H32" s="274"/>
    </row>
    <row r="33" spans="1:8" s="5" customFormat="1" ht="21" customHeight="1" x14ac:dyDescent="0.25">
      <c r="B33" s="414" t="s">
        <v>477</v>
      </c>
      <c r="C33" s="414"/>
      <c r="D33" s="414"/>
      <c r="E33" s="414"/>
      <c r="F33" s="414"/>
      <c r="G33" s="414"/>
      <c r="H33" s="274"/>
    </row>
    <row r="34" spans="1:8" ht="18.75" x14ac:dyDescent="0.3">
      <c r="B34" s="73"/>
      <c r="C34" s="74"/>
      <c r="D34" s="74"/>
      <c r="E34" s="75"/>
      <c r="F34" s="76"/>
      <c r="G34" s="124" t="s">
        <v>469</v>
      </c>
      <c r="H34" s="274"/>
    </row>
    <row r="35" spans="1:8" s="3" customFormat="1" ht="15.75" x14ac:dyDescent="0.25">
      <c r="A35" s="7"/>
      <c r="B35" s="313"/>
      <c r="C35" s="59"/>
      <c r="D35" s="59"/>
      <c r="F35" s="29"/>
      <c r="G35" s="30"/>
      <c r="H35" s="274"/>
    </row>
    <row r="36" spans="1:8" ht="114" customHeight="1" x14ac:dyDescent="0.25">
      <c r="B36" s="418" t="s">
        <v>468</v>
      </c>
      <c r="C36" s="418"/>
      <c r="D36" s="418"/>
      <c r="E36" s="418"/>
      <c r="F36" s="418"/>
      <c r="G36" s="418"/>
      <c r="H36" s="274"/>
    </row>
    <row r="37" spans="1:8" ht="15.75" x14ac:dyDescent="0.25">
      <c r="H37" s="274"/>
    </row>
    <row r="38" spans="1:8" s="14" customFormat="1" ht="63" x14ac:dyDescent="0.25">
      <c r="A38" s="20"/>
      <c r="B38" s="40" t="s">
        <v>23</v>
      </c>
      <c r="C38" s="408" t="s">
        <v>24</v>
      </c>
      <c r="D38" s="409"/>
      <c r="E38" s="41" t="s">
        <v>441</v>
      </c>
      <c r="F38" s="42" t="s">
        <v>4</v>
      </c>
      <c r="G38" s="41" t="s">
        <v>280</v>
      </c>
      <c r="H38" s="274"/>
    </row>
    <row r="39" spans="1:8" ht="31.15" customHeight="1" x14ac:dyDescent="0.25">
      <c r="A39" s="8"/>
      <c r="B39" s="142" t="s">
        <v>94</v>
      </c>
      <c r="C39" s="404" t="s">
        <v>470</v>
      </c>
      <c r="D39" s="405"/>
      <c r="E39" s="143" t="s">
        <v>103</v>
      </c>
      <c r="F39" s="340">
        <v>0</v>
      </c>
      <c r="G39" s="248" t="s">
        <v>207</v>
      </c>
      <c r="H39" s="274"/>
    </row>
    <row r="40" spans="1:8" ht="31.9" customHeight="1" x14ac:dyDescent="0.25">
      <c r="A40" s="8"/>
      <c r="B40" s="142" t="s">
        <v>95</v>
      </c>
      <c r="C40" s="404" t="s">
        <v>471</v>
      </c>
      <c r="D40" s="405"/>
      <c r="E40" s="141" t="s">
        <v>103</v>
      </c>
      <c r="F40" s="340">
        <v>0</v>
      </c>
      <c r="G40" s="248" t="s">
        <v>207</v>
      </c>
      <c r="H40" s="274"/>
    </row>
    <row r="41" spans="1:8" ht="31.15" customHeight="1" x14ac:dyDescent="0.25">
      <c r="A41" s="8"/>
      <c r="B41" s="142" t="s">
        <v>96</v>
      </c>
      <c r="C41" s="404" t="s">
        <v>472</v>
      </c>
      <c r="D41" s="405"/>
      <c r="E41" s="141" t="s">
        <v>103</v>
      </c>
      <c r="F41" s="340">
        <v>0</v>
      </c>
      <c r="G41" s="248" t="s">
        <v>207</v>
      </c>
      <c r="H41" s="274"/>
    </row>
    <row r="42" spans="1:8" ht="48" customHeight="1" x14ac:dyDescent="0.25">
      <c r="A42" s="8"/>
      <c r="B42" s="152" t="s">
        <v>97</v>
      </c>
      <c r="C42" s="416" t="s">
        <v>473</v>
      </c>
      <c r="D42" s="417"/>
      <c r="E42" s="72" t="s">
        <v>0</v>
      </c>
      <c r="F42" s="344">
        <f>SUM(F40:F41)</f>
        <v>0</v>
      </c>
      <c r="G42" s="248" t="s">
        <v>207</v>
      </c>
      <c r="H42" s="274"/>
    </row>
    <row r="43" spans="1:8" ht="48.6" customHeight="1" x14ac:dyDescent="0.25">
      <c r="A43" s="8"/>
      <c r="B43" s="152" t="s">
        <v>464</v>
      </c>
      <c r="C43" s="416" t="s">
        <v>474</v>
      </c>
      <c r="D43" s="417"/>
      <c r="E43" s="71" t="s">
        <v>0</v>
      </c>
      <c r="F43" s="348">
        <f>MAX(F39,75%*F42)</f>
        <v>0</v>
      </c>
      <c r="G43" s="248" t="s">
        <v>207</v>
      </c>
      <c r="H43" s="274"/>
    </row>
    <row r="44" spans="1:8" ht="48.6" customHeight="1" x14ac:dyDescent="0.25">
      <c r="A44" s="8"/>
      <c r="B44" s="152" t="s">
        <v>465</v>
      </c>
      <c r="C44" s="416" t="s">
        <v>475</v>
      </c>
      <c r="D44" s="417"/>
      <c r="E44" s="71" t="s">
        <v>0</v>
      </c>
      <c r="F44" s="345" t="str">
        <f>IF(AND(ISNUMBER(F16),ISNUMBER(F40),ISNUMBER(F39)),F16-F40+F43,"")</f>
        <v/>
      </c>
      <c r="G44" s="248" t="s">
        <v>207</v>
      </c>
      <c r="H44" s="274"/>
    </row>
    <row r="45" spans="1:8" ht="15.75" x14ac:dyDescent="0.25">
      <c r="B45" s="46"/>
      <c r="C45" s="46"/>
      <c r="D45" s="46"/>
      <c r="E45" s="39"/>
      <c r="F45" s="45"/>
      <c r="G45" s="39"/>
      <c r="H45" s="274"/>
    </row>
    <row r="46" spans="1:8" s="3" customFormat="1" ht="15.6" customHeight="1" x14ac:dyDescent="0.25">
      <c r="C46" s="360">
        <f>IF(AND(ISNUMBER(F17),ISNUMBER(F18)),F16-F17-F18,IF(ISNUMBER(F17),IF(F16-F17&gt;300000000,"Missing Field",F16-F17),IF(ISNUMBER(F18),IF(F16-F18&gt;300000000,"Missing Field",F16-F18),IF(F16&gt;300000000,"Missing field",F16))))</f>
        <v>0</v>
      </c>
      <c r="G46" s="7"/>
      <c r="H46" s="274"/>
    </row>
    <row r="47" spans="1:8" s="3" customFormat="1" ht="15.75" x14ac:dyDescent="0.25">
      <c r="G47" s="7"/>
      <c r="H47" s="274"/>
    </row>
    <row r="48" spans="1:8" s="3" customFormat="1" ht="15.75" x14ac:dyDescent="0.25">
      <c r="G48" s="7"/>
      <c r="H48" s="274"/>
    </row>
    <row r="49" spans="1:8" s="3" customFormat="1" ht="15.75" x14ac:dyDescent="0.25">
      <c r="G49" s="7"/>
      <c r="H49" s="274"/>
    </row>
    <row r="50" spans="1:8" s="3" customFormat="1" x14ac:dyDescent="0.25">
      <c r="G50" s="7"/>
    </row>
    <row r="51" spans="1:8" s="3" customFormat="1" x14ac:dyDescent="0.25">
      <c r="G51" s="7"/>
    </row>
    <row r="52" spans="1:8" s="3" customFormat="1" x14ac:dyDescent="0.25">
      <c r="G52" s="7"/>
    </row>
    <row r="53" spans="1:8" s="3" customFormat="1" x14ac:dyDescent="0.25">
      <c r="G53" s="7"/>
    </row>
    <row r="54" spans="1:8" s="3" customFormat="1" x14ac:dyDescent="0.25">
      <c r="G54" s="7"/>
    </row>
    <row r="55" spans="1:8" s="3" customFormat="1" x14ac:dyDescent="0.25">
      <c r="G55" s="7"/>
    </row>
    <row r="56" spans="1:8" s="3" customFormat="1" x14ac:dyDescent="0.25">
      <c r="G56" s="7"/>
    </row>
    <row r="57" spans="1:8" s="3" customFormat="1" x14ac:dyDescent="0.25">
      <c r="G57" s="7"/>
    </row>
    <row r="58" spans="1:8" s="3" customFormat="1" x14ac:dyDescent="0.25">
      <c r="A58" s="7"/>
      <c r="B58" s="59"/>
      <c r="C58" s="59"/>
      <c r="D58" s="59"/>
      <c r="F58" s="29"/>
    </row>
    <row r="59" spans="1:8" s="3" customFormat="1" x14ac:dyDescent="0.25">
      <c r="A59" s="7"/>
      <c r="B59" s="59"/>
      <c r="C59" s="59"/>
      <c r="D59" s="59"/>
      <c r="F59" s="29"/>
    </row>
    <row r="60" spans="1:8" s="3" customFormat="1" x14ac:dyDescent="0.25">
      <c r="A60" s="7"/>
      <c r="B60" s="59"/>
      <c r="C60" s="59"/>
      <c r="D60" s="59"/>
      <c r="F60" s="29"/>
    </row>
    <row r="61" spans="1:8" s="3" customFormat="1" x14ac:dyDescent="0.25">
      <c r="A61" s="7"/>
      <c r="B61" s="59"/>
      <c r="C61" s="59"/>
      <c r="D61" s="59"/>
      <c r="F61" s="29"/>
    </row>
    <row r="62" spans="1:8" s="3" customFormat="1" x14ac:dyDescent="0.25">
      <c r="A62" s="7"/>
      <c r="B62" s="59"/>
      <c r="C62" s="59"/>
      <c r="D62" s="59"/>
      <c r="F62" s="29"/>
    </row>
    <row r="63" spans="1:8" s="3" customFormat="1" x14ac:dyDescent="0.25">
      <c r="A63" s="7"/>
      <c r="B63" s="59"/>
      <c r="C63" s="59"/>
      <c r="D63" s="59"/>
      <c r="F63" s="29"/>
    </row>
    <row r="64" spans="1:8" s="3" customFormat="1" x14ac:dyDescent="0.25">
      <c r="A64" s="7"/>
      <c r="B64" s="59"/>
      <c r="C64" s="59"/>
      <c r="D64" s="59"/>
      <c r="F64" s="29"/>
    </row>
    <row r="65" spans="1:6" s="3" customFormat="1" x14ac:dyDescent="0.25">
      <c r="A65" s="7"/>
      <c r="B65" s="59"/>
      <c r="C65" s="59"/>
      <c r="D65" s="59"/>
      <c r="F65" s="29"/>
    </row>
    <row r="66" spans="1:6" s="3" customFormat="1" x14ac:dyDescent="0.25">
      <c r="A66" s="7"/>
      <c r="B66" s="59"/>
      <c r="C66" s="59"/>
      <c r="D66" s="59"/>
      <c r="F66" s="29"/>
    </row>
    <row r="67" spans="1:6" s="3" customFormat="1" x14ac:dyDescent="0.25">
      <c r="A67" s="7"/>
      <c r="B67" s="59"/>
      <c r="C67" s="59"/>
      <c r="D67" s="59"/>
      <c r="F67" s="29"/>
    </row>
    <row r="68" spans="1:6" s="3" customFormat="1" x14ac:dyDescent="0.25">
      <c r="A68" s="7"/>
      <c r="B68" s="59"/>
      <c r="C68" s="59"/>
      <c r="D68" s="59"/>
      <c r="F68" s="29"/>
    </row>
    <row r="69" spans="1:6" s="3" customFormat="1" x14ac:dyDescent="0.25">
      <c r="A69" s="7"/>
      <c r="B69" s="59"/>
      <c r="C69" s="59"/>
      <c r="D69" s="59"/>
      <c r="F69" s="29"/>
    </row>
    <row r="70" spans="1:6" s="3" customFormat="1" x14ac:dyDescent="0.25">
      <c r="A70" s="7"/>
      <c r="B70" s="59"/>
      <c r="C70" s="59"/>
      <c r="D70" s="59"/>
      <c r="F70" s="29"/>
    </row>
  </sheetData>
  <sheetProtection password="B069" sheet="1" objects="1" scenarios="1"/>
  <protectedRanges>
    <protectedRange sqref="F27 F16:F18 F39:F41" name="Range1"/>
  </protectedRanges>
  <mergeCells count="27">
    <mergeCell ref="B29:G29"/>
    <mergeCell ref="B30:G30"/>
    <mergeCell ref="C27:D27"/>
    <mergeCell ref="C9:D9"/>
    <mergeCell ref="C8:D8"/>
    <mergeCell ref="C26:D26"/>
    <mergeCell ref="B20:G20"/>
    <mergeCell ref="B21:G21"/>
    <mergeCell ref="B23:G23"/>
    <mergeCell ref="C25:D25"/>
    <mergeCell ref="C44:D44"/>
    <mergeCell ref="C43:D43"/>
    <mergeCell ref="C38:D38"/>
    <mergeCell ref="B36:G36"/>
    <mergeCell ref="B33:G33"/>
    <mergeCell ref="C39:D39"/>
    <mergeCell ref="C40:D40"/>
    <mergeCell ref="C41:D41"/>
    <mergeCell ref="C42:D42"/>
    <mergeCell ref="B2:G2"/>
    <mergeCell ref="C15:D15"/>
    <mergeCell ref="C16:D16"/>
    <mergeCell ref="C17:D17"/>
    <mergeCell ref="C18:D18"/>
    <mergeCell ref="B4:G4"/>
    <mergeCell ref="B12:G12"/>
    <mergeCell ref="B13:G13"/>
  </mergeCells>
  <conditionalFormatting sqref="B30:G30">
    <cfRule type="expression" dxfId="7" priority="10" stopIfTrue="1">
      <formula>OR(AND($F$26="Yes",$F$27="No"),AND($F$26="Yes",$F$27="not applicable"))</formula>
    </cfRule>
  </conditionalFormatting>
  <conditionalFormatting sqref="B29:G29">
    <cfRule type="expression" dxfId="6" priority="3" stopIfTrue="1">
      <formula>OR(AND($F$26="Yes",$F$27="No"),AND($F$26="Yes",$F$27="not applicable"))</formula>
    </cfRule>
  </conditionalFormatting>
  <dataValidations count="2">
    <dataValidation type="list" allowBlank="1" showInputMessage="1" showErrorMessage="1" sqref="F27">
      <formula1>"Yes,No,Not applicable"</formula1>
    </dataValidation>
    <dataValidation type="whole" errorStyle="information" allowBlank="1" showInputMessage="1" showErrorMessage="1" error="Format: Please refer to general instruction No 9 in the 'Read me' tab." sqref="F16:F18 F39:F41">
      <formula1>0</formula1>
      <formula2>900000000000000</formula2>
    </dataValidation>
  </dataValidations>
  <hyperlinks>
    <hyperlink ref="G16" location="'5. Definitions and guidance'!B34" display="Link"/>
    <hyperlink ref="G17:G18" location="'5. Definitions and guidance'!B33" display="Link"/>
    <hyperlink ref="G17" location="'5. Definitions and guidance'!B35" display="Link"/>
    <hyperlink ref="G18" location="'5. Definitions and guidance'!B36" display="Link"/>
    <hyperlink ref="G39:G44" location="'5. Definitions and guidance'!B39" display="Link"/>
    <hyperlink ref="G39" location="'5. Definitions and guidance'!B39" display="Link"/>
    <hyperlink ref="G40" location="'5. Definitions and guidance'!B40" display="Link"/>
    <hyperlink ref="G41" location="'5. Definitions and guidance'!B41" display="Link"/>
    <hyperlink ref="G42" location="'5. Definitions and guidance'!B42" display="Link"/>
    <hyperlink ref="G43" location="'5. Definitions and guidance'!B43" display="Link"/>
    <hyperlink ref="G44" location="'5. Definitions and guidance'!B44" display="Link"/>
    <hyperlink ref="C9" location="'2. Basic annual contribution'!B33" display="C. Adjustment of liabilities arising from derivative contracts (excluding credit derivatives)"/>
    <hyperlink ref="C8" location="'2. Basic annual contribution'!B20" display="B. Simplified calculation methods"/>
    <hyperlink ref="C7" location="'2. Basic annual contribution'!B12" display="A. Basic annual contribution before adjustment of liabilities arising from derivative transactions"/>
    <hyperlink ref="G26:G27" location="'5. Definitions and guidance'!B39" display="Link"/>
    <hyperlink ref="G26" location="'5. Definitions and guidance'!B37" display="Link"/>
    <hyperlink ref="G27" location="'5. Definitions and guidance'!B38" display="Link"/>
  </hyperlinks>
  <pageMargins left="0.70866141732283472" right="0.70866141732283472" top="0.74803149606299213" bottom="0.74803149606299213" header="0.31496062992125984" footer="0.31496062992125984"/>
  <pageSetup paperSize="9" scale="50" fitToHeight="2" orientation="portrait" r:id="rId1"/>
  <headerFooter>
    <oddFooter>&amp;LEx-ante contributions to the Single Resolution Fund - reporting form for the 2017 contribution period&amp;R2. Basic annual contribution - &amp;P/&amp;N</oddFooter>
  </headerFooter>
  <ignoredErrors>
    <ignoredError sqref="F4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IU227"/>
  <sheetViews>
    <sheetView showGridLines="0" showRuler="0" view="pageBreakPreview" topLeftCell="A214" zoomScaleNormal="100" zoomScaleSheetLayoutView="100" zoomScalePageLayoutView="55" workbookViewId="0">
      <selection activeCell="F31" sqref="F31"/>
    </sheetView>
  </sheetViews>
  <sheetFormatPr defaultColWidth="8.7109375" defaultRowHeight="15" x14ac:dyDescent="0.25"/>
  <cols>
    <col min="1" max="1" width="2.42578125" style="38" customWidth="1"/>
    <col min="2" max="2" width="5.7109375" style="38" customWidth="1"/>
    <col min="3" max="3" width="23.7109375" style="38" customWidth="1"/>
    <col min="4" max="4" width="50.7109375" style="38" customWidth="1"/>
    <col min="5" max="5" width="20.7109375" style="38" customWidth="1"/>
    <col min="6" max="6" width="50.7109375" style="38" customWidth="1"/>
    <col min="7" max="7" width="13.7109375" style="38" customWidth="1"/>
    <col min="8" max="8" width="56.5703125" style="38" customWidth="1"/>
    <col min="9" max="9" width="55.28515625" style="38" customWidth="1"/>
    <col min="10" max="16384" width="8.7109375" style="38"/>
  </cols>
  <sheetData>
    <row r="1" spans="1:10" ht="15" customHeight="1" x14ac:dyDescent="0.3"/>
    <row r="2" spans="1:10" ht="15.6" hidden="1" x14ac:dyDescent="0.3">
      <c r="B2" s="362"/>
      <c r="C2" s="363"/>
      <c r="D2" s="363"/>
      <c r="E2" s="363"/>
      <c r="F2" s="363"/>
      <c r="G2" s="364"/>
      <c r="H2" s="189"/>
      <c r="I2" s="189"/>
    </row>
    <row r="3" spans="1:10" ht="14.45" hidden="1" x14ac:dyDescent="0.3"/>
    <row r="4" spans="1:10" s="12" customFormat="1" ht="49.9" customHeight="1" x14ac:dyDescent="0.3">
      <c r="B4" s="412" t="s">
        <v>538</v>
      </c>
      <c r="C4" s="413"/>
      <c r="D4" s="413"/>
      <c r="E4" s="413"/>
      <c r="F4" s="413"/>
      <c r="G4" s="413"/>
      <c r="H4" s="188"/>
      <c r="I4" s="188"/>
    </row>
    <row r="5" spans="1:10" ht="15" customHeight="1" x14ac:dyDescent="0.3">
      <c r="A5" s="13"/>
      <c r="B5" s="84"/>
    </row>
    <row r="6" spans="1:10" ht="15.6" x14ac:dyDescent="0.3">
      <c r="A6" s="13"/>
      <c r="B6" s="82" t="s">
        <v>487</v>
      </c>
      <c r="C6" s="64"/>
      <c r="D6" s="64"/>
    </row>
    <row r="7" spans="1:10" ht="15.6" x14ac:dyDescent="0.3">
      <c r="A7" s="13"/>
      <c r="B7" s="313" t="s">
        <v>684</v>
      </c>
      <c r="C7" s="64"/>
      <c r="D7" s="64"/>
    </row>
    <row r="8" spans="1:10" ht="16.149999999999999" thickBot="1" x14ac:dyDescent="0.35">
      <c r="A8" s="13"/>
      <c r="B8" s="313" t="s">
        <v>726</v>
      </c>
      <c r="C8" s="173"/>
      <c r="D8" s="173"/>
      <c r="E8" s="15"/>
      <c r="F8" s="15"/>
      <c r="G8" s="15"/>
    </row>
    <row r="9" spans="1:10" ht="24.6" customHeight="1" thickBot="1" x14ac:dyDescent="0.35">
      <c r="A9" s="13"/>
      <c r="B9" s="442" t="s">
        <v>680</v>
      </c>
      <c r="C9" s="443"/>
      <c r="D9" s="443"/>
      <c r="E9" s="443"/>
      <c r="F9" s="443"/>
      <c r="G9" s="444"/>
      <c r="H9" s="187"/>
      <c r="I9" s="187"/>
      <c r="J9" s="15"/>
    </row>
    <row r="10" spans="1:10" ht="14.45" x14ac:dyDescent="0.3">
      <c r="A10" s="13"/>
    </row>
    <row r="11" spans="1:10" ht="16.149999999999999" thickBot="1" x14ac:dyDescent="0.35">
      <c r="A11" s="13"/>
      <c r="B11" s="102" t="s">
        <v>195</v>
      </c>
      <c r="C11" s="46"/>
      <c r="D11" s="46"/>
    </row>
    <row r="12" spans="1:10" ht="16.149999999999999" thickBot="1" x14ac:dyDescent="0.35">
      <c r="A12" s="13"/>
      <c r="B12" s="102"/>
      <c r="C12" s="424" t="s">
        <v>196</v>
      </c>
      <c r="D12" s="424"/>
      <c r="E12" s="436"/>
      <c r="F12" s="437" t="s">
        <v>320</v>
      </c>
      <c r="G12" s="438"/>
    </row>
    <row r="13" spans="1:10" ht="16.149999999999999" thickBot="1" x14ac:dyDescent="0.35">
      <c r="A13" s="13"/>
      <c r="B13" s="102"/>
      <c r="C13" s="424" t="s">
        <v>197</v>
      </c>
      <c r="D13" s="424"/>
      <c r="E13" s="436"/>
      <c r="F13" s="437" t="s">
        <v>321</v>
      </c>
      <c r="G13" s="438"/>
    </row>
    <row r="14" spans="1:10" ht="16.149999999999999" thickBot="1" x14ac:dyDescent="0.35">
      <c r="A14" s="13"/>
      <c r="B14" s="102"/>
      <c r="C14" s="424" t="s">
        <v>198</v>
      </c>
      <c r="D14" s="424"/>
      <c r="E14" s="436"/>
      <c r="F14" s="437" t="s">
        <v>322</v>
      </c>
      <c r="G14" s="438"/>
    </row>
    <row r="15" spans="1:10" ht="16.149999999999999" thickBot="1" x14ac:dyDescent="0.35">
      <c r="A15" s="13"/>
      <c r="B15" s="103"/>
      <c r="C15" s="424" t="s">
        <v>205</v>
      </c>
      <c r="D15" s="424"/>
      <c r="E15" s="436"/>
      <c r="F15" s="437" t="s">
        <v>535</v>
      </c>
      <c r="G15" s="438"/>
    </row>
    <row r="16" spans="1:10" ht="16.149999999999999" thickBot="1" x14ac:dyDescent="0.35">
      <c r="A16" s="13"/>
      <c r="B16" s="103"/>
      <c r="C16" s="424" t="s">
        <v>199</v>
      </c>
      <c r="D16" s="424"/>
      <c r="E16" s="436"/>
      <c r="F16" s="437" t="s">
        <v>323</v>
      </c>
      <c r="G16" s="438"/>
    </row>
    <row r="17" spans="1:9" ht="16.149999999999999" thickBot="1" x14ac:dyDescent="0.35">
      <c r="A17" s="13"/>
      <c r="B17" s="103"/>
      <c r="C17" s="424" t="s">
        <v>200</v>
      </c>
      <c r="D17" s="424"/>
      <c r="E17" s="436"/>
      <c r="F17" s="437" t="s">
        <v>255</v>
      </c>
      <c r="G17" s="438"/>
    </row>
    <row r="18" spans="1:9" ht="16.5" thickBot="1" x14ac:dyDescent="0.3">
      <c r="A18" s="13"/>
      <c r="B18" s="103"/>
      <c r="C18" s="424" t="s">
        <v>652</v>
      </c>
      <c r="D18" s="424"/>
      <c r="F18" s="437" t="s">
        <v>669</v>
      </c>
      <c r="G18" s="438"/>
    </row>
    <row r="20" spans="1:9" s="2" customFormat="1" ht="18.75" x14ac:dyDescent="0.25">
      <c r="A20" s="7"/>
      <c r="B20" s="414" t="s">
        <v>281</v>
      </c>
      <c r="C20" s="414"/>
      <c r="D20" s="414"/>
      <c r="E20" s="414"/>
      <c r="F20" s="414"/>
      <c r="G20" s="414"/>
      <c r="H20" s="30"/>
      <c r="I20" s="3"/>
    </row>
    <row r="21" spans="1:9" s="2" customFormat="1" ht="18.75" x14ac:dyDescent="0.3">
      <c r="A21" s="7"/>
      <c r="B21" s="73"/>
      <c r="C21" s="75"/>
      <c r="D21" s="75"/>
      <c r="E21" s="75"/>
      <c r="F21" s="76"/>
      <c r="G21" s="124" t="s">
        <v>31</v>
      </c>
      <c r="H21" s="34"/>
      <c r="I21" s="3"/>
    </row>
    <row r="23" spans="1:9" ht="15.75" x14ac:dyDescent="0.25">
      <c r="B23" s="102" t="s">
        <v>311</v>
      </c>
      <c r="C23" s="64"/>
      <c r="D23" s="64"/>
      <c r="E23" s="64"/>
      <c r="F23" s="64"/>
      <c r="G23" s="64"/>
      <c r="H23" s="64"/>
      <c r="I23" s="64"/>
    </row>
    <row r="24" spans="1:9" ht="15.75" x14ac:dyDescent="0.25">
      <c r="B24" s="64"/>
      <c r="C24" s="64"/>
      <c r="D24" s="64"/>
      <c r="E24" s="64"/>
      <c r="F24" s="64"/>
      <c r="G24" s="64"/>
      <c r="H24" s="64"/>
      <c r="I24" s="64"/>
    </row>
    <row r="25" spans="1:9" ht="15.75" x14ac:dyDescent="0.25">
      <c r="B25" s="43" t="s">
        <v>128</v>
      </c>
      <c r="C25" s="64"/>
      <c r="D25" s="64"/>
      <c r="E25" s="64"/>
      <c r="F25" s="64"/>
      <c r="G25" s="64"/>
      <c r="H25" s="64"/>
      <c r="I25" s="64"/>
    </row>
    <row r="26" spans="1:9" ht="15.75" x14ac:dyDescent="0.25">
      <c r="B26" s="64"/>
      <c r="C26" s="64"/>
      <c r="D26" s="64"/>
      <c r="E26" s="64"/>
      <c r="F26" s="64"/>
      <c r="G26" s="64"/>
      <c r="H26" s="64"/>
      <c r="I26" s="64"/>
    </row>
    <row r="27" spans="1:9" ht="15.75" x14ac:dyDescent="0.25">
      <c r="B27" s="134" t="s">
        <v>488</v>
      </c>
      <c r="C27" s="64"/>
      <c r="D27" s="64"/>
      <c r="E27" s="64"/>
      <c r="F27" s="64"/>
      <c r="G27" s="64"/>
      <c r="H27" s="64"/>
      <c r="I27" s="64"/>
    </row>
    <row r="28" spans="1:9" ht="15.75" x14ac:dyDescent="0.25">
      <c r="B28" s="64"/>
      <c r="C28" s="64"/>
      <c r="D28" s="64"/>
      <c r="E28" s="64"/>
      <c r="F28" s="64"/>
      <c r="G28" s="64"/>
      <c r="H28" s="64"/>
      <c r="I28" s="64"/>
    </row>
    <row r="29" spans="1:9" s="14" customFormat="1" ht="63" customHeight="1" x14ac:dyDescent="0.25">
      <c r="A29" s="20"/>
      <c r="B29" s="40" t="s">
        <v>23</v>
      </c>
      <c r="C29" s="408" t="s">
        <v>24</v>
      </c>
      <c r="D29" s="409"/>
      <c r="E29" s="41" t="s">
        <v>441</v>
      </c>
      <c r="F29" s="42" t="s">
        <v>4</v>
      </c>
      <c r="G29" s="41" t="s">
        <v>280</v>
      </c>
      <c r="H29" s="184"/>
      <c r="I29" s="184"/>
    </row>
    <row r="30" spans="1:9" s="2" customFormat="1" ht="48" customHeight="1" x14ac:dyDescent="0.25">
      <c r="A30" s="8"/>
      <c r="B30" s="145" t="s">
        <v>94</v>
      </c>
      <c r="C30" s="416" t="s">
        <v>489</v>
      </c>
      <c r="D30" s="417"/>
      <c r="E30" s="72" t="s">
        <v>0</v>
      </c>
      <c r="F30" s="344">
        <f>'2. Basic annual contribution'!F39</f>
        <v>0</v>
      </c>
      <c r="G30" s="277" t="s">
        <v>207</v>
      </c>
      <c r="H30" s="54"/>
      <c r="I30" s="54"/>
    </row>
    <row r="31" spans="1:9" s="2" customFormat="1" ht="31.15" customHeight="1" x14ac:dyDescent="0.25">
      <c r="A31" s="8"/>
      <c r="B31" s="150" t="s">
        <v>131</v>
      </c>
      <c r="C31" s="425" t="s">
        <v>129</v>
      </c>
      <c r="D31" s="426"/>
      <c r="E31" s="205" t="s">
        <v>103</v>
      </c>
      <c r="F31" s="340">
        <v>0</v>
      </c>
      <c r="G31" s="277" t="s">
        <v>207</v>
      </c>
      <c r="H31" s="54"/>
      <c r="I31" s="54"/>
    </row>
    <row r="32" spans="1:9" s="2" customFormat="1" ht="48" customHeight="1" x14ac:dyDescent="0.25">
      <c r="A32" s="8"/>
      <c r="B32" s="150" t="s">
        <v>132</v>
      </c>
      <c r="C32" s="429" t="s">
        <v>352</v>
      </c>
      <c r="D32" s="426"/>
      <c r="E32" s="71" t="s">
        <v>0</v>
      </c>
      <c r="F32" s="345">
        <f>IF(AND(ISNUMBER(F30),ISNUMBER(F31)),F30-F31,"Missing fields - To correct")</f>
        <v>0</v>
      </c>
      <c r="G32" s="277" t="s">
        <v>207</v>
      </c>
      <c r="H32" s="54"/>
      <c r="I32" s="54"/>
    </row>
    <row r="33" spans="1:9" s="2" customFormat="1" ht="32.65" customHeight="1" x14ac:dyDescent="0.25">
      <c r="A33" s="8"/>
      <c r="B33" s="150" t="s">
        <v>133</v>
      </c>
      <c r="C33" s="416" t="s">
        <v>353</v>
      </c>
      <c r="D33" s="417"/>
      <c r="E33" s="208">
        <v>0</v>
      </c>
      <c r="F33" s="256">
        <f>IF(AND(ISNUMBER('2. Basic annual contribution'!F39),ISNUMBER('2. Basic annual contribution'!F43)),IF('2. Basic annual contribution'!F39&lt;&gt;0,'2. Basic annual contribution'!F43/'2. Basic annual contribution'!F39,0),"Missing fields - To correct")</f>
        <v>0</v>
      </c>
      <c r="G33" s="277" t="s">
        <v>207</v>
      </c>
      <c r="H33" s="54"/>
      <c r="I33" s="54"/>
    </row>
    <row r="34" spans="1:9" s="2" customFormat="1" ht="48.6" customHeight="1" x14ac:dyDescent="0.25">
      <c r="A34" s="8"/>
      <c r="B34" s="150" t="s">
        <v>134</v>
      </c>
      <c r="C34" s="416" t="s">
        <v>354</v>
      </c>
      <c r="D34" s="417"/>
      <c r="E34" s="71" t="s">
        <v>0</v>
      </c>
      <c r="F34" s="345">
        <f>IF(AND(ISNUMBER(F31), ISNUMBER(F33)),F31*F33,"Missing fields - To correct")</f>
        <v>0</v>
      </c>
      <c r="G34" s="277" t="s">
        <v>207</v>
      </c>
      <c r="H34" s="54"/>
      <c r="I34" s="54"/>
    </row>
    <row r="35" spans="1:9" ht="15.75" x14ac:dyDescent="0.25">
      <c r="B35" s="64"/>
      <c r="C35" s="64"/>
      <c r="D35" s="64"/>
      <c r="E35" s="64"/>
      <c r="F35" s="64"/>
      <c r="G35" s="64"/>
      <c r="H35" s="64"/>
      <c r="I35" s="64"/>
    </row>
    <row r="36" spans="1:9" ht="15.75" x14ac:dyDescent="0.25">
      <c r="B36" s="43" t="s">
        <v>130</v>
      </c>
      <c r="C36" s="64"/>
      <c r="D36" s="64"/>
      <c r="E36" s="64"/>
      <c r="F36" s="64"/>
      <c r="G36" s="64"/>
      <c r="H36" s="64"/>
      <c r="I36" s="64"/>
    </row>
    <row r="37" spans="1:9" ht="15.75" x14ac:dyDescent="0.25">
      <c r="B37" s="64"/>
      <c r="C37" s="64"/>
      <c r="D37" s="64"/>
      <c r="E37" s="64"/>
      <c r="F37" s="64"/>
      <c r="G37" s="64"/>
      <c r="H37" s="64"/>
      <c r="I37" s="64"/>
    </row>
    <row r="38" spans="1:9" ht="32.65" customHeight="1" x14ac:dyDescent="0.25">
      <c r="B38" s="440" t="s">
        <v>445</v>
      </c>
      <c r="C38" s="440"/>
      <c r="D38" s="440"/>
      <c r="E38" s="440"/>
      <c r="F38" s="440"/>
      <c r="G38" s="440"/>
      <c r="H38" s="190"/>
      <c r="I38" s="64"/>
    </row>
    <row r="39" spans="1:9" ht="15.75" x14ac:dyDescent="0.25">
      <c r="B39" s="64"/>
      <c r="C39" s="64"/>
      <c r="D39" s="64"/>
      <c r="E39" s="64"/>
      <c r="F39" s="64"/>
      <c r="G39" s="64"/>
      <c r="H39" s="64"/>
      <c r="I39" s="64"/>
    </row>
    <row r="40" spans="1:9" s="14" customFormat="1" ht="63" customHeight="1" x14ac:dyDescent="0.25">
      <c r="A40" s="20"/>
      <c r="B40" s="40" t="s">
        <v>23</v>
      </c>
      <c r="C40" s="432" t="s">
        <v>24</v>
      </c>
      <c r="D40" s="432"/>
      <c r="E40" s="41" t="s">
        <v>441</v>
      </c>
      <c r="F40" s="42" t="s">
        <v>4</v>
      </c>
      <c r="G40" s="41" t="s">
        <v>280</v>
      </c>
      <c r="H40" s="184"/>
      <c r="I40" s="184"/>
    </row>
    <row r="41" spans="1:9" s="2" customFormat="1" ht="15.75" x14ac:dyDescent="0.25">
      <c r="A41" s="8"/>
      <c r="B41" s="152" t="s">
        <v>135</v>
      </c>
      <c r="C41" s="427" t="s">
        <v>32</v>
      </c>
      <c r="D41" s="427"/>
      <c r="E41" s="147" t="s">
        <v>103</v>
      </c>
      <c r="F41" s="340">
        <v>0</v>
      </c>
      <c r="G41" s="277" t="s">
        <v>207</v>
      </c>
      <c r="H41" s="54"/>
      <c r="I41" s="54"/>
    </row>
    <row r="42" spans="1:9" s="2" customFormat="1" ht="18" customHeight="1" x14ac:dyDescent="0.25">
      <c r="A42" s="8"/>
      <c r="B42" s="152" t="s">
        <v>136</v>
      </c>
      <c r="C42" s="430" t="s">
        <v>273</v>
      </c>
      <c r="D42" s="431"/>
      <c r="E42" s="147" t="s">
        <v>103</v>
      </c>
      <c r="F42" s="340">
        <v>0</v>
      </c>
      <c r="G42" s="277" t="s">
        <v>207</v>
      </c>
      <c r="H42" s="54"/>
      <c r="I42" s="54"/>
    </row>
    <row r="43" spans="1:9" s="2" customFormat="1" ht="33.6" customHeight="1" thickBot="1" x14ac:dyDescent="0.3">
      <c r="A43" s="8"/>
      <c r="B43" s="145" t="s">
        <v>137</v>
      </c>
      <c r="C43" s="435" t="s">
        <v>355</v>
      </c>
      <c r="D43" s="435"/>
      <c r="E43" s="72" t="s">
        <v>0</v>
      </c>
      <c r="F43" s="346">
        <f>IF(AND(ISNUMBER(F41), ISNUMBER(F42)),F41-F42,"Missing fields - To correct")</f>
        <v>0</v>
      </c>
      <c r="G43" s="261" t="s">
        <v>207</v>
      </c>
      <c r="H43" s="54"/>
      <c r="I43" s="54"/>
    </row>
    <row r="44" spans="1:9" s="2" customFormat="1" ht="33.6" customHeight="1" thickBot="1" x14ac:dyDescent="0.3">
      <c r="A44" s="8"/>
      <c r="B44" s="198" t="s">
        <v>274</v>
      </c>
      <c r="C44" s="428" t="s">
        <v>356</v>
      </c>
      <c r="D44" s="428"/>
      <c r="E44" s="207" t="s">
        <v>0</v>
      </c>
      <c r="F44" s="347">
        <f>IF(AND(ISNUMBER(F43),ISNUMBER(F34)), F43+F34,"Missing fields - To correct")</f>
        <v>0</v>
      </c>
      <c r="G44" s="262" t="s">
        <v>207</v>
      </c>
      <c r="H44" s="54"/>
      <c r="I44" s="54"/>
    </row>
    <row r="46" spans="1:9" s="2" customFormat="1" ht="18.75" x14ac:dyDescent="0.25">
      <c r="A46" s="7"/>
      <c r="B46" s="371" t="s">
        <v>282</v>
      </c>
      <c r="C46" s="371"/>
      <c r="D46" s="371"/>
      <c r="E46" s="371"/>
      <c r="F46" s="371"/>
      <c r="G46" s="371"/>
      <c r="H46" s="30"/>
      <c r="I46" s="3"/>
    </row>
    <row r="47" spans="1:9" s="2" customFormat="1" ht="18.75" x14ac:dyDescent="0.3">
      <c r="A47" s="7"/>
      <c r="B47" s="73"/>
      <c r="C47" s="75"/>
      <c r="D47" s="75"/>
      <c r="E47" s="75"/>
      <c r="F47" s="76"/>
      <c r="G47" s="146" t="s">
        <v>54</v>
      </c>
      <c r="H47" s="34"/>
      <c r="I47" s="3"/>
    </row>
    <row r="48" spans="1:9" x14ac:dyDescent="0.25">
      <c r="H48" s="5"/>
      <c r="I48" s="5"/>
    </row>
    <row r="49" spans="1:9" ht="15.75" x14ac:dyDescent="0.25">
      <c r="B49" s="102" t="s">
        <v>319</v>
      </c>
      <c r="C49" s="64"/>
      <c r="D49" s="64"/>
      <c r="E49" s="64"/>
      <c r="F49" s="64"/>
      <c r="G49" s="64"/>
      <c r="H49" s="64"/>
      <c r="I49" s="64"/>
    </row>
    <row r="50" spans="1:9" ht="15.75" x14ac:dyDescent="0.25">
      <c r="B50" s="64"/>
      <c r="C50" s="64"/>
      <c r="D50" s="64"/>
      <c r="E50" s="64"/>
      <c r="F50" s="64"/>
      <c r="G50" s="64"/>
      <c r="H50" s="64"/>
      <c r="I50" s="64"/>
    </row>
    <row r="51" spans="1:9" ht="15.6" customHeight="1" x14ac:dyDescent="0.25">
      <c r="B51" s="114" t="s">
        <v>138</v>
      </c>
      <c r="C51" s="114"/>
      <c r="D51" s="114"/>
      <c r="E51" s="114"/>
      <c r="F51" s="114"/>
      <c r="G51" s="114"/>
      <c r="H51" s="114"/>
      <c r="I51" s="114"/>
    </row>
    <row r="52" spans="1:9" ht="15.75" x14ac:dyDescent="0.25">
      <c r="B52" s="64"/>
      <c r="C52" s="64"/>
      <c r="D52" s="64"/>
      <c r="E52" s="64"/>
      <c r="F52" s="64"/>
      <c r="G52" s="64"/>
      <c r="H52" s="64"/>
      <c r="I52" s="64"/>
    </row>
    <row r="53" spans="1:9" ht="15.75" x14ac:dyDescent="0.25">
      <c r="B53" s="159" t="s">
        <v>488</v>
      </c>
      <c r="C53" s="64"/>
      <c r="D53" s="64"/>
      <c r="E53" s="64"/>
      <c r="F53" s="64"/>
      <c r="G53" s="64"/>
      <c r="H53" s="64"/>
      <c r="I53" s="64"/>
    </row>
    <row r="54" spans="1:9" ht="15.75" x14ac:dyDescent="0.25">
      <c r="B54" s="64"/>
      <c r="C54" s="64"/>
      <c r="D54" s="64"/>
      <c r="E54" s="64"/>
      <c r="F54" s="64"/>
      <c r="G54" s="64"/>
      <c r="H54" s="64"/>
      <c r="I54" s="64"/>
    </row>
    <row r="55" spans="1:9" s="14" customFormat="1" ht="63" customHeight="1" x14ac:dyDescent="0.25">
      <c r="A55" s="20"/>
      <c r="B55" s="40" t="s">
        <v>23</v>
      </c>
      <c r="C55" s="408" t="s">
        <v>24</v>
      </c>
      <c r="D55" s="409"/>
      <c r="E55" s="41" t="s">
        <v>443</v>
      </c>
      <c r="F55" s="42" t="s">
        <v>4</v>
      </c>
      <c r="G55" s="41" t="s">
        <v>280</v>
      </c>
      <c r="H55" s="184"/>
      <c r="I55" s="184"/>
    </row>
    <row r="56" spans="1:9" s="2" customFormat="1" ht="49.9" customHeight="1" x14ac:dyDescent="0.25">
      <c r="A56" s="8"/>
      <c r="B56" s="145" t="s">
        <v>94</v>
      </c>
      <c r="C56" s="416" t="s">
        <v>489</v>
      </c>
      <c r="D56" s="417"/>
      <c r="E56" s="72" t="s">
        <v>0</v>
      </c>
      <c r="F56" s="344">
        <f>'2. Basic annual contribution'!F39</f>
        <v>0</v>
      </c>
      <c r="G56" s="277" t="s">
        <v>207</v>
      </c>
      <c r="H56" s="183"/>
      <c r="I56" s="183"/>
    </row>
    <row r="57" spans="1:9" s="2" customFormat="1" ht="31.9" customHeight="1" x14ac:dyDescent="0.25">
      <c r="A57" s="8"/>
      <c r="B57" s="150" t="s">
        <v>139</v>
      </c>
      <c r="C57" s="425" t="s">
        <v>427</v>
      </c>
      <c r="D57" s="426"/>
      <c r="E57" s="205" t="s">
        <v>103</v>
      </c>
      <c r="F57" s="340">
        <v>0</v>
      </c>
      <c r="G57" s="277" t="s">
        <v>207</v>
      </c>
      <c r="H57" s="183"/>
      <c r="I57" s="183"/>
    </row>
    <row r="58" spans="1:9" s="2" customFormat="1" ht="33" customHeight="1" x14ac:dyDescent="0.25">
      <c r="A58" s="8"/>
      <c r="B58" s="150" t="s">
        <v>140</v>
      </c>
      <c r="C58" s="429" t="s">
        <v>428</v>
      </c>
      <c r="D58" s="426"/>
      <c r="E58" s="71" t="s">
        <v>0</v>
      </c>
      <c r="F58" s="345">
        <f>IF(AND(ISNUMBER(F56), ISNUMBER(F57)),F56-F57,"Missing fields - To correct")</f>
        <v>0</v>
      </c>
      <c r="G58" s="277" t="s">
        <v>207</v>
      </c>
      <c r="H58" s="183"/>
      <c r="I58" s="183"/>
    </row>
    <row r="59" spans="1:9" s="2" customFormat="1" ht="32.65" customHeight="1" x14ac:dyDescent="0.25">
      <c r="A59" s="8"/>
      <c r="B59" s="150" t="s">
        <v>141</v>
      </c>
      <c r="C59" s="416" t="s">
        <v>353</v>
      </c>
      <c r="D59" s="417"/>
      <c r="E59" s="208">
        <v>0</v>
      </c>
      <c r="F59" s="256">
        <f>IF(AND(ISNUMBER('2. Basic annual contribution'!F39),ISNUMBER('2. Basic annual contribution'!F43)),IF('2. Basic annual contribution'!F39&lt;&gt;0,'2. Basic annual contribution'!F43/'2. Basic annual contribution'!F39,0),"Missing fields - To correct")</f>
        <v>0</v>
      </c>
      <c r="G59" s="277" t="s">
        <v>207</v>
      </c>
      <c r="H59" s="183"/>
      <c r="I59" s="183"/>
    </row>
    <row r="60" spans="1:9" s="2" customFormat="1" ht="49.15" customHeight="1" x14ac:dyDescent="0.25">
      <c r="A60" s="8"/>
      <c r="B60" s="150" t="s">
        <v>142</v>
      </c>
      <c r="C60" s="416" t="s">
        <v>429</v>
      </c>
      <c r="D60" s="417"/>
      <c r="E60" s="71" t="s">
        <v>0</v>
      </c>
      <c r="F60" s="345">
        <f>IF(AND(ISNUMBER(F59), ISNUMBER(F57)),F57*F59,"Missing fields - To correct")</f>
        <v>0</v>
      </c>
      <c r="G60" s="277" t="s">
        <v>207</v>
      </c>
      <c r="H60" s="183"/>
      <c r="I60" s="183"/>
    </row>
    <row r="61" spans="1:9" ht="15.75" x14ac:dyDescent="0.25">
      <c r="B61" s="64"/>
      <c r="C61" s="64"/>
      <c r="D61" s="64"/>
      <c r="E61" s="64"/>
      <c r="F61" s="64"/>
      <c r="G61" s="64"/>
      <c r="H61" s="64"/>
      <c r="I61" s="64"/>
    </row>
    <row r="62" spans="1:9" ht="15.75" x14ac:dyDescent="0.25">
      <c r="B62" s="43" t="s">
        <v>143</v>
      </c>
      <c r="C62" s="64"/>
      <c r="D62" s="64"/>
      <c r="E62" s="64"/>
      <c r="F62" s="64"/>
      <c r="G62" s="64"/>
      <c r="H62" s="64"/>
      <c r="I62" s="64"/>
    </row>
    <row r="63" spans="1:9" ht="15.75" x14ac:dyDescent="0.25">
      <c r="B63" s="64"/>
      <c r="C63" s="64"/>
      <c r="D63" s="64"/>
      <c r="E63" s="64"/>
      <c r="F63" s="64"/>
      <c r="G63" s="64"/>
      <c r="H63" s="64"/>
      <c r="I63" s="64"/>
    </row>
    <row r="64" spans="1:9" ht="31.9" customHeight="1" x14ac:dyDescent="0.25">
      <c r="B64" s="440" t="s">
        <v>446</v>
      </c>
      <c r="C64" s="440"/>
      <c r="D64" s="440"/>
      <c r="E64" s="440"/>
      <c r="F64" s="440"/>
      <c r="G64" s="440"/>
      <c r="H64" s="190"/>
      <c r="I64" s="190"/>
    </row>
    <row r="65" spans="1:9" ht="15.75" x14ac:dyDescent="0.25">
      <c r="B65" s="64"/>
      <c r="C65" s="64"/>
      <c r="D65" s="64"/>
      <c r="E65" s="64"/>
      <c r="F65" s="64"/>
      <c r="G65" s="64"/>
      <c r="H65" s="64"/>
      <c r="I65" s="64"/>
    </row>
    <row r="66" spans="1:9" s="14" customFormat="1" ht="63" customHeight="1" x14ac:dyDescent="0.25">
      <c r="A66" s="20"/>
      <c r="B66" s="40" t="s">
        <v>23</v>
      </c>
      <c r="C66" s="432" t="s">
        <v>24</v>
      </c>
      <c r="D66" s="432"/>
      <c r="E66" s="41" t="s">
        <v>441</v>
      </c>
      <c r="F66" s="42" t="s">
        <v>4</v>
      </c>
      <c r="G66" s="41" t="s">
        <v>280</v>
      </c>
      <c r="H66" s="184"/>
      <c r="I66" s="184"/>
    </row>
    <row r="67" spans="1:9" s="2" customFormat="1" ht="16.899999999999999" customHeight="1" x14ac:dyDescent="0.25">
      <c r="A67" s="8"/>
      <c r="B67" s="152" t="s">
        <v>144</v>
      </c>
      <c r="C67" s="427" t="s">
        <v>431</v>
      </c>
      <c r="D67" s="427"/>
      <c r="E67" s="147" t="s">
        <v>103</v>
      </c>
      <c r="F67" s="340">
        <v>0</v>
      </c>
      <c r="G67" s="277" t="s">
        <v>207</v>
      </c>
      <c r="H67" s="183"/>
      <c r="I67" s="183"/>
    </row>
    <row r="68" spans="1:9" s="2" customFormat="1" ht="17.649999999999999" customHeight="1" x14ac:dyDescent="0.25">
      <c r="A68" s="8"/>
      <c r="B68" s="152" t="s">
        <v>145</v>
      </c>
      <c r="C68" s="433" t="s">
        <v>273</v>
      </c>
      <c r="D68" s="434"/>
      <c r="E68" s="147" t="s">
        <v>103</v>
      </c>
      <c r="F68" s="340">
        <v>0</v>
      </c>
      <c r="G68" s="277" t="s">
        <v>207</v>
      </c>
      <c r="H68" s="183"/>
      <c r="I68" s="183"/>
    </row>
    <row r="69" spans="1:9" s="2" customFormat="1" ht="33.6" customHeight="1" thickBot="1" x14ac:dyDescent="0.3">
      <c r="A69" s="8"/>
      <c r="B69" s="145" t="s">
        <v>146</v>
      </c>
      <c r="C69" s="435" t="s">
        <v>355</v>
      </c>
      <c r="D69" s="435"/>
      <c r="E69" s="72" t="s">
        <v>0</v>
      </c>
      <c r="F69" s="346">
        <f>IF(AND(ISNUMBER(F67),ISNUMBER(F68)),F67-F68,"Missing fields - To correct")</f>
        <v>0</v>
      </c>
      <c r="G69" s="261" t="s">
        <v>207</v>
      </c>
      <c r="H69" s="183"/>
      <c r="I69" s="183"/>
    </row>
    <row r="70" spans="1:9" s="2" customFormat="1" ht="31.9" customHeight="1" thickBot="1" x14ac:dyDescent="0.3">
      <c r="A70" s="8"/>
      <c r="B70" s="198" t="s">
        <v>275</v>
      </c>
      <c r="C70" s="428" t="s">
        <v>430</v>
      </c>
      <c r="D70" s="441"/>
      <c r="E70" s="209" t="s">
        <v>0</v>
      </c>
      <c r="F70" s="347">
        <f>IF(AND(ISNUMBER(F69),ISNUMBER(F60)),F69+F60,"Missing fields - To correct")</f>
        <v>0</v>
      </c>
      <c r="G70" s="262" t="s">
        <v>207</v>
      </c>
      <c r="H70" s="183"/>
      <c r="I70" s="183"/>
    </row>
    <row r="71" spans="1:9" s="2" customFormat="1" x14ac:dyDescent="0.25">
      <c r="A71" s="8"/>
      <c r="B71" s="22"/>
      <c r="C71" s="26"/>
      <c r="D71" s="26"/>
      <c r="E71" s="36"/>
      <c r="F71" s="27"/>
      <c r="G71" s="26"/>
      <c r="H71" s="37"/>
      <c r="I71" s="37"/>
    </row>
    <row r="72" spans="1:9" s="2" customFormat="1" ht="18.75" x14ac:dyDescent="0.25">
      <c r="A72" s="7"/>
      <c r="B72" s="371" t="s">
        <v>283</v>
      </c>
      <c r="C72" s="371"/>
      <c r="D72" s="371"/>
      <c r="E72" s="371"/>
      <c r="F72" s="371"/>
      <c r="G72" s="371"/>
      <c r="H72" s="30"/>
      <c r="I72" s="3"/>
    </row>
    <row r="73" spans="1:9" s="2" customFormat="1" ht="18.75" x14ac:dyDescent="0.3">
      <c r="A73" s="7"/>
      <c r="B73" s="73"/>
      <c r="C73" s="75"/>
      <c r="D73" s="75"/>
      <c r="E73" s="75"/>
      <c r="F73" s="76"/>
      <c r="G73" s="124" t="s">
        <v>55</v>
      </c>
      <c r="H73" s="34"/>
      <c r="I73" s="3"/>
    </row>
    <row r="75" spans="1:9" ht="15.6" customHeight="1" x14ac:dyDescent="0.25">
      <c r="B75" s="316" t="s">
        <v>657</v>
      </c>
      <c r="C75" s="191"/>
      <c r="D75" s="191"/>
      <c r="E75" s="191"/>
      <c r="F75" s="191"/>
      <c r="G75" s="191"/>
      <c r="H75" s="191"/>
      <c r="I75" s="191"/>
    </row>
    <row r="76" spans="1:9" ht="15.75" x14ac:dyDescent="0.25">
      <c r="B76" s="64"/>
      <c r="C76" s="64"/>
      <c r="D76" s="64"/>
      <c r="E76" s="64"/>
      <c r="F76" s="64"/>
      <c r="G76" s="64"/>
      <c r="H76" s="64"/>
      <c r="I76" s="64"/>
    </row>
    <row r="77" spans="1:9" ht="15.6" customHeight="1" x14ac:dyDescent="0.25">
      <c r="B77" s="114" t="s">
        <v>147</v>
      </c>
      <c r="C77" s="114"/>
      <c r="D77" s="114"/>
      <c r="E77" s="114"/>
      <c r="F77" s="114"/>
      <c r="G77" s="114"/>
      <c r="H77" s="114"/>
      <c r="I77" s="114"/>
    </row>
    <row r="79" spans="1:9" ht="15.75" x14ac:dyDescent="0.25">
      <c r="B79" s="159" t="s">
        <v>488</v>
      </c>
    </row>
    <row r="81" spans="1:9" s="14" customFormat="1" ht="63" customHeight="1" x14ac:dyDescent="0.25">
      <c r="A81" s="20"/>
      <c r="B81" s="40" t="s">
        <v>23</v>
      </c>
      <c r="C81" s="408" t="s">
        <v>24</v>
      </c>
      <c r="D81" s="409"/>
      <c r="E81" s="41" t="s">
        <v>441</v>
      </c>
      <c r="F81" s="42" t="s">
        <v>4</v>
      </c>
      <c r="G81" s="41" t="s">
        <v>280</v>
      </c>
      <c r="H81" s="184"/>
      <c r="I81" s="184"/>
    </row>
    <row r="82" spans="1:9" s="2" customFormat="1" ht="48" customHeight="1" x14ac:dyDescent="0.25">
      <c r="A82" s="8"/>
      <c r="B82" s="145" t="s">
        <v>94</v>
      </c>
      <c r="C82" s="416" t="s">
        <v>489</v>
      </c>
      <c r="D82" s="417"/>
      <c r="E82" s="71" t="s">
        <v>0</v>
      </c>
      <c r="F82" s="348">
        <f>'2. Basic annual contribution'!F39</f>
        <v>0</v>
      </c>
      <c r="G82" s="277" t="s">
        <v>207</v>
      </c>
      <c r="H82" s="54"/>
      <c r="I82" s="54"/>
    </row>
    <row r="83" spans="1:9" s="2" customFormat="1" ht="33" customHeight="1" x14ac:dyDescent="0.25">
      <c r="A83" s="8"/>
      <c r="B83" s="153" t="s">
        <v>148</v>
      </c>
      <c r="C83" s="425" t="s">
        <v>152</v>
      </c>
      <c r="D83" s="426"/>
      <c r="E83" s="205" t="s">
        <v>103</v>
      </c>
      <c r="F83" s="340">
        <v>0</v>
      </c>
      <c r="G83" s="277" t="s">
        <v>207</v>
      </c>
      <c r="H83" s="54"/>
      <c r="I83" s="54"/>
    </row>
    <row r="84" spans="1:9" s="2" customFormat="1" ht="49.15" customHeight="1" x14ac:dyDescent="0.25">
      <c r="A84" s="8"/>
      <c r="B84" s="153" t="s">
        <v>149</v>
      </c>
      <c r="C84" s="429" t="s">
        <v>357</v>
      </c>
      <c r="D84" s="426"/>
      <c r="E84" s="71" t="s">
        <v>0</v>
      </c>
      <c r="F84" s="345">
        <f>IF(AND(ISNUMBER(F82),ISNUMBER(F83)),F82-F83,"Missing fields - To correct")</f>
        <v>0</v>
      </c>
      <c r="G84" s="277" t="s">
        <v>207</v>
      </c>
      <c r="H84" s="54"/>
      <c r="I84" s="54"/>
    </row>
    <row r="85" spans="1:9" s="2" customFormat="1" ht="33.6" customHeight="1" x14ac:dyDescent="0.25">
      <c r="A85" s="8"/>
      <c r="B85" s="153" t="s">
        <v>150</v>
      </c>
      <c r="C85" s="416" t="s">
        <v>353</v>
      </c>
      <c r="D85" s="417"/>
      <c r="E85" s="208">
        <v>0</v>
      </c>
      <c r="F85" s="256">
        <f>IF(AND(ISNUMBER('2. Basic annual contribution'!F39),ISNUMBER('2. Basic annual contribution'!F43)),IF('2. Basic annual contribution'!F39&lt;&gt;0,'2. Basic annual contribution'!F43/'2. Basic annual contribution'!F39,0),"Missing fields - To correct")</f>
        <v>0</v>
      </c>
      <c r="G85" s="277" t="s">
        <v>207</v>
      </c>
      <c r="H85" s="54"/>
      <c r="I85" s="54"/>
    </row>
    <row r="86" spans="1:9" s="2" customFormat="1" ht="48" customHeight="1" x14ac:dyDescent="0.25">
      <c r="A86" s="8"/>
      <c r="B86" s="153" t="s">
        <v>151</v>
      </c>
      <c r="C86" s="416" t="s">
        <v>358</v>
      </c>
      <c r="D86" s="417"/>
      <c r="E86" s="71" t="s">
        <v>0</v>
      </c>
      <c r="F86" s="345">
        <f>IF(AND(ISNUMBER(F83),ISNUMBER(F85)),F83*F85,"Missing fields - To correct")</f>
        <v>0</v>
      </c>
      <c r="G86" s="277" t="s">
        <v>207</v>
      </c>
      <c r="H86" s="54"/>
      <c r="I86" s="54"/>
    </row>
    <row r="87" spans="1:9" ht="15.75" x14ac:dyDescent="0.25">
      <c r="B87" s="64"/>
      <c r="C87" s="64"/>
      <c r="D87" s="64"/>
      <c r="E87" s="64"/>
      <c r="F87" s="64"/>
      <c r="G87" s="64"/>
      <c r="H87" s="64"/>
      <c r="I87" s="64"/>
    </row>
    <row r="88" spans="1:9" ht="15.75" x14ac:dyDescent="0.25">
      <c r="B88" s="43" t="s">
        <v>153</v>
      </c>
      <c r="C88" s="64"/>
      <c r="D88" s="64"/>
      <c r="E88" s="64"/>
      <c r="F88" s="64"/>
      <c r="G88" s="64"/>
      <c r="H88" s="64"/>
      <c r="I88" s="64"/>
    </row>
    <row r="89" spans="1:9" ht="15.75" x14ac:dyDescent="0.25">
      <c r="B89" s="43"/>
      <c r="C89" s="64"/>
      <c r="D89" s="64"/>
      <c r="E89" s="64"/>
      <c r="F89" s="64"/>
      <c r="G89" s="64"/>
      <c r="H89" s="64"/>
      <c r="I89" s="64"/>
    </row>
    <row r="90" spans="1:9" ht="31.9" customHeight="1" x14ac:dyDescent="0.25">
      <c r="B90" s="440" t="s">
        <v>447</v>
      </c>
      <c r="C90" s="440"/>
      <c r="D90" s="440"/>
      <c r="E90" s="440"/>
      <c r="F90" s="440"/>
      <c r="G90" s="440"/>
      <c r="H90" s="190"/>
      <c r="I90" s="190"/>
    </row>
    <row r="91" spans="1:9" ht="15.75" x14ac:dyDescent="0.25">
      <c r="B91" s="148"/>
      <c r="C91" s="148"/>
      <c r="D91" s="148"/>
      <c r="E91" s="148"/>
      <c r="F91" s="148"/>
      <c r="G91" s="148"/>
      <c r="H91" s="148"/>
      <c r="I91" s="148"/>
    </row>
    <row r="92" spans="1:9" s="14" customFormat="1" ht="63" customHeight="1" x14ac:dyDescent="0.25">
      <c r="A92" s="20"/>
      <c r="B92" s="40" t="s">
        <v>23</v>
      </c>
      <c r="C92" s="432" t="s">
        <v>24</v>
      </c>
      <c r="D92" s="432"/>
      <c r="E92" s="41" t="s">
        <v>441</v>
      </c>
      <c r="F92" s="42" t="s">
        <v>4</v>
      </c>
      <c r="G92" s="41" t="s">
        <v>280</v>
      </c>
      <c r="H92" s="185"/>
      <c r="I92" s="185"/>
    </row>
    <row r="93" spans="1:9" s="2" customFormat="1" ht="31.9" customHeight="1" x14ac:dyDescent="0.25">
      <c r="A93" s="8"/>
      <c r="B93" s="153" t="s">
        <v>154</v>
      </c>
      <c r="C93" s="427" t="s">
        <v>56</v>
      </c>
      <c r="D93" s="427"/>
      <c r="E93" s="147" t="s">
        <v>103</v>
      </c>
      <c r="F93" s="340">
        <v>0</v>
      </c>
      <c r="G93" s="277" t="s">
        <v>207</v>
      </c>
      <c r="H93" s="55"/>
      <c r="I93" s="55"/>
    </row>
    <row r="94" spans="1:9" s="2" customFormat="1" ht="15.75" x14ac:dyDescent="0.25">
      <c r="A94" s="8"/>
      <c r="B94" s="153" t="s">
        <v>155</v>
      </c>
      <c r="C94" s="433" t="s">
        <v>273</v>
      </c>
      <c r="D94" s="434"/>
      <c r="E94" s="147" t="s">
        <v>103</v>
      </c>
      <c r="F94" s="340">
        <v>0</v>
      </c>
      <c r="G94" s="277" t="s">
        <v>207</v>
      </c>
      <c r="H94" s="55"/>
      <c r="I94" s="55"/>
    </row>
    <row r="95" spans="1:9" s="2" customFormat="1" ht="33" customHeight="1" thickBot="1" x14ac:dyDescent="0.3">
      <c r="A95" s="8"/>
      <c r="B95" s="206" t="s">
        <v>156</v>
      </c>
      <c r="C95" s="435" t="s">
        <v>355</v>
      </c>
      <c r="D95" s="435"/>
      <c r="E95" s="72" t="s">
        <v>0</v>
      </c>
      <c r="F95" s="346">
        <f>IF(AND(ISNUMBER(F94),ISNUMBER(F94)),F93-F94,"Missing fields - To correct")</f>
        <v>0</v>
      </c>
      <c r="G95" s="261" t="s">
        <v>207</v>
      </c>
      <c r="H95" s="55"/>
      <c r="I95" s="55"/>
    </row>
    <row r="96" spans="1:9" s="2" customFormat="1" ht="49.9" customHeight="1" thickBot="1" x14ac:dyDescent="0.3">
      <c r="A96" s="8"/>
      <c r="B96" s="198" t="s">
        <v>276</v>
      </c>
      <c r="C96" s="428" t="s">
        <v>359</v>
      </c>
      <c r="D96" s="428"/>
      <c r="E96" s="207" t="s">
        <v>0</v>
      </c>
      <c r="F96" s="347">
        <f>IF(AND(ISNUMBER(F95), ISNUMBER(F86)),F95+F86, "Missing fields - To correct")</f>
        <v>0</v>
      </c>
      <c r="G96" s="262" t="s">
        <v>207</v>
      </c>
      <c r="H96" s="55"/>
      <c r="I96" s="55"/>
    </row>
    <row r="97" spans="1:9" ht="15.75" x14ac:dyDescent="0.25">
      <c r="G97" s="183"/>
    </row>
    <row r="98" spans="1:9" s="2" customFormat="1" ht="18.75" x14ac:dyDescent="0.25">
      <c r="A98" s="7"/>
      <c r="B98" s="371" t="s">
        <v>284</v>
      </c>
      <c r="C98" s="371"/>
      <c r="D98" s="371"/>
      <c r="E98" s="371"/>
      <c r="F98" s="371"/>
      <c r="G98" s="371"/>
      <c r="H98" s="30"/>
      <c r="I98" s="3"/>
    </row>
    <row r="99" spans="1:9" s="2" customFormat="1" ht="18.75" x14ac:dyDescent="0.3">
      <c r="A99" s="7"/>
      <c r="B99" s="73"/>
      <c r="C99" s="75"/>
      <c r="D99" s="75"/>
      <c r="E99" s="75"/>
      <c r="F99" s="76"/>
      <c r="G99" s="124" t="s">
        <v>57</v>
      </c>
      <c r="H99" s="34"/>
      <c r="I99" s="3"/>
    </row>
    <row r="101" spans="1:9" ht="15.6" customHeight="1" x14ac:dyDescent="0.25">
      <c r="B101" s="316" t="s">
        <v>324</v>
      </c>
      <c r="C101" s="191"/>
      <c r="D101" s="191"/>
      <c r="E101" s="191"/>
      <c r="F101" s="191"/>
      <c r="G101" s="191"/>
      <c r="H101" s="191"/>
      <c r="I101" s="191"/>
    </row>
    <row r="102" spans="1:9" ht="15.75" x14ac:dyDescent="0.25">
      <c r="B102" s="129"/>
      <c r="C102" s="129"/>
      <c r="D102" s="148"/>
      <c r="E102" s="129"/>
      <c r="F102" s="129"/>
      <c r="G102" s="129"/>
      <c r="H102" s="129"/>
      <c r="I102" s="129"/>
    </row>
    <row r="103" spans="1:9" ht="15.75" x14ac:dyDescent="0.25">
      <c r="B103" s="114" t="s">
        <v>202</v>
      </c>
      <c r="C103" s="114"/>
      <c r="D103" s="114"/>
      <c r="E103" s="114"/>
      <c r="F103" s="114"/>
      <c r="G103" s="114"/>
      <c r="H103" s="114"/>
      <c r="I103" s="114"/>
    </row>
    <row r="105" spans="1:9" ht="15.75" x14ac:dyDescent="0.25">
      <c r="B105" s="159" t="s">
        <v>488</v>
      </c>
    </row>
    <row r="107" spans="1:9" s="14" customFormat="1" ht="63" customHeight="1" x14ac:dyDescent="0.25">
      <c r="A107" s="20"/>
      <c r="B107" s="40" t="s">
        <v>23</v>
      </c>
      <c r="C107" s="432" t="s">
        <v>24</v>
      </c>
      <c r="D107" s="432"/>
      <c r="E107" s="41" t="s">
        <v>441</v>
      </c>
      <c r="F107" s="42" t="s">
        <v>4</v>
      </c>
      <c r="G107" s="41" t="s">
        <v>280</v>
      </c>
      <c r="H107" s="184"/>
      <c r="I107" s="184"/>
    </row>
    <row r="108" spans="1:9" s="2" customFormat="1" ht="48" customHeight="1" x14ac:dyDescent="0.25">
      <c r="A108" s="8"/>
      <c r="B108" s="145" t="s">
        <v>94</v>
      </c>
      <c r="C108" s="416" t="s">
        <v>489</v>
      </c>
      <c r="D108" s="417"/>
      <c r="E108" s="71" t="s">
        <v>0</v>
      </c>
      <c r="F108" s="348">
        <f>'2. Basic annual contribution'!F39</f>
        <v>0</v>
      </c>
      <c r="G108" s="277" t="s">
        <v>207</v>
      </c>
      <c r="H108" s="183"/>
      <c r="I108" s="183"/>
    </row>
    <row r="109" spans="1:9" s="2" customFormat="1" ht="33" customHeight="1" x14ac:dyDescent="0.25">
      <c r="A109" s="8"/>
      <c r="B109" s="153" t="s">
        <v>157</v>
      </c>
      <c r="C109" s="447" t="s">
        <v>204</v>
      </c>
      <c r="D109" s="448"/>
      <c r="E109" s="205" t="s">
        <v>103</v>
      </c>
      <c r="F109" s="340">
        <v>0</v>
      </c>
      <c r="G109" s="277" t="s">
        <v>207</v>
      </c>
      <c r="H109" s="183"/>
      <c r="I109" s="183"/>
    </row>
    <row r="110" spans="1:9" s="2" customFormat="1" ht="48.6" customHeight="1" x14ac:dyDescent="0.25">
      <c r="A110" s="8"/>
      <c r="B110" s="153" t="s">
        <v>158</v>
      </c>
      <c r="C110" s="448" t="s">
        <v>360</v>
      </c>
      <c r="D110" s="448"/>
      <c r="E110" s="71" t="s">
        <v>0</v>
      </c>
      <c r="F110" s="345">
        <f>IF(AND(ISNUMBER(F108), ISNUMBER(F109)),F108-F109,"Missing fields - To correct")</f>
        <v>0</v>
      </c>
      <c r="G110" s="277" t="s">
        <v>207</v>
      </c>
      <c r="H110" s="183"/>
      <c r="I110" s="183"/>
    </row>
    <row r="111" spans="1:9" s="2" customFormat="1" ht="32.65" customHeight="1" x14ac:dyDescent="0.25">
      <c r="A111" s="8"/>
      <c r="B111" s="153" t="s">
        <v>159</v>
      </c>
      <c r="C111" s="439" t="s">
        <v>353</v>
      </c>
      <c r="D111" s="439"/>
      <c r="E111" s="208">
        <v>0</v>
      </c>
      <c r="F111" s="256">
        <f>IF(AND(ISNUMBER('2. Basic annual contribution'!F39),ISNUMBER('2. Basic annual contribution'!F43)),IF('2. Basic annual contribution'!F39&lt;&gt;0,'2. Basic annual contribution'!F43/'2. Basic annual contribution'!F39,0),"Missing fields - To correct")</f>
        <v>0</v>
      </c>
      <c r="G111" s="277" t="s">
        <v>207</v>
      </c>
      <c r="H111" s="183"/>
      <c r="I111" s="183"/>
    </row>
    <row r="112" spans="1:9" s="2" customFormat="1" ht="47.65" customHeight="1" x14ac:dyDescent="0.25">
      <c r="A112" s="8"/>
      <c r="B112" s="153" t="s">
        <v>160</v>
      </c>
      <c r="C112" s="439" t="s">
        <v>361</v>
      </c>
      <c r="D112" s="439"/>
      <c r="E112" s="71" t="s">
        <v>0</v>
      </c>
      <c r="F112" s="345">
        <f>IF(AND(ISNUMBER(F109),ISNUMBER(F111)), F109*F111, "Missing fields - To correct")</f>
        <v>0</v>
      </c>
      <c r="G112" s="277" t="s">
        <v>207</v>
      </c>
      <c r="H112" s="183"/>
      <c r="I112" s="183"/>
    </row>
    <row r="113" spans="1:9" ht="15.75" x14ac:dyDescent="0.25">
      <c r="B113" s="64"/>
      <c r="C113" s="64"/>
      <c r="D113" s="64"/>
      <c r="E113" s="64"/>
      <c r="F113" s="64"/>
      <c r="G113" s="64"/>
      <c r="H113" s="64"/>
      <c r="I113" s="64"/>
    </row>
    <row r="114" spans="1:9" ht="15.75" x14ac:dyDescent="0.25">
      <c r="B114" s="43" t="s">
        <v>203</v>
      </c>
      <c r="C114" s="64"/>
      <c r="D114" s="64"/>
      <c r="E114" s="64"/>
      <c r="F114" s="64"/>
      <c r="G114" s="64"/>
      <c r="H114" s="64"/>
      <c r="I114" s="64"/>
    </row>
    <row r="115" spans="1:9" ht="15.75" x14ac:dyDescent="0.25">
      <c r="B115" s="64"/>
      <c r="C115" s="64"/>
      <c r="D115" s="64"/>
      <c r="E115" s="64"/>
      <c r="F115" s="64"/>
      <c r="G115" s="64"/>
      <c r="H115" s="64"/>
      <c r="I115" s="64"/>
    </row>
    <row r="116" spans="1:9" ht="31.15" customHeight="1" x14ac:dyDescent="0.25">
      <c r="B116" s="440" t="s">
        <v>448</v>
      </c>
      <c r="C116" s="440"/>
      <c r="D116" s="440"/>
      <c r="E116" s="440"/>
      <c r="F116" s="440"/>
      <c r="G116" s="440"/>
      <c r="H116" s="190"/>
      <c r="I116" s="190"/>
    </row>
    <row r="117" spans="1:9" ht="15.75" x14ac:dyDescent="0.25">
      <c r="B117" s="64"/>
      <c r="C117" s="64"/>
      <c r="D117" s="64"/>
      <c r="E117" s="64"/>
      <c r="F117" s="64"/>
      <c r="G117" s="64"/>
      <c r="H117" s="64"/>
      <c r="I117" s="64"/>
    </row>
    <row r="118" spans="1:9" s="14" customFormat="1" ht="63" customHeight="1" x14ac:dyDescent="0.25">
      <c r="A118" s="20"/>
      <c r="B118" s="40" t="s">
        <v>23</v>
      </c>
      <c r="C118" s="432" t="s">
        <v>24</v>
      </c>
      <c r="D118" s="432"/>
      <c r="E118" s="41" t="s">
        <v>441</v>
      </c>
      <c r="F118" s="42" t="s">
        <v>4</v>
      </c>
      <c r="G118" s="41" t="s">
        <v>280</v>
      </c>
      <c r="H118" s="184"/>
      <c r="I118" s="184"/>
    </row>
    <row r="119" spans="1:9" s="2" customFormat="1" ht="32.65" customHeight="1" x14ac:dyDescent="0.25">
      <c r="A119" s="8"/>
      <c r="B119" s="153" t="s">
        <v>161</v>
      </c>
      <c r="C119" s="427" t="s">
        <v>206</v>
      </c>
      <c r="D119" s="427"/>
      <c r="E119" s="147" t="s">
        <v>103</v>
      </c>
      <c r="F119" s="340">
        <v>0</v>
      </c>
      <c r="G119" s="277" t="s">
        <v>207</v>
      </c>
      <c r="H119" s="54"/>
      <c r="I119" s="54"/>
    </row>
    <row r="120" spans="1:9" s="2" customFormat="1" ht="18" customHeight="1" x14ac:dyDescent="0.25">
      <c r="A120" s="8"/>
      <c r="B120" s="153" t="s">
        <v>162</v>
      </c>
      <c r="C120" s="433" t="s">
        <v>273</v>
      </c>
      <c r="D120" s="434"/>
      <c r="E120" s="147" t="s">
        <v>103</v>
      </c>
      <c r="F120" s="340">
        <v>0</v>
      </c>
      <c r="G120" s="277" t="s">
        <v>207</v>
      </c>
      <c r="H120" s="54"/>
      <c r="I120" s="54"/>
    </row>
    <row r="121" spans="1:9" s="2" customFormat="1" ht="33.6" customHeight="1" thickBot="1" x14ac:dyDescent="0.3">
      <c r="A121" s="8"/>
      <c r="B121" s="206" t="s">
        <v>163</v>
      </c>
      <c r="C121" s="435" t="s">
        <v>355</v>
      </c>
      <c r="D121" s="435"/>
      <c r="E121" s="72" t="s">
        <v>0</v>
      </c>
      <c r="F121" s="346">
        <f>IF(AND(ISNUMBER(F119),ISNUMBER(F120)),F119-F120,"Missing fields - To correct")</f>
        <v>0</v>
      </c>
      <c r="G121" s="261" t="s">
        <v>207</v>
      </c>
      <c r="H121" s="54"/>
      <c r="I121" s="54"/>
    </row>
    <row r="122" spans="1:9" s="2" customFormat="1" ht="49.9" customHeight="1" thickBot="1" x14ac:dyDescent="0.3">
      <c r="A122" s="8"/>
      <c r="B122" s="198" t="s">
        <v>277</v>
      </c>
      <c r="C122" s="428" t="s">
        <v>362</v>
      </c>
      <c r="D122" s="428"/>
      <c r="E122" s="207" t="s">
        <v>0</v>
      </c>
      <c r="F122" s="347">
        <f>IF(AND(ISNUMBER(F121),ISNUMBER(F112)),F121+F112,"Missing fields - To correct")</f>
        <v>0</v>
      </c>
      <c r="G122" s="262" t="s">
        <v>207</v>
      </c>
      <c r="H122" s="54"/>
      <c r="I122" s="54"/>
    </row>
    <row r="124" spans="1:9" s="2" customFormat="1" ht="18.75" x14ac:dyDescent="0.25">
      <c r="A124" s="7"/>
      <c r="B124" s="414" t="s">
        <v>285</v>
      </c>
      <c r="C124" s="414"/>
      <c r="D124" s="414"/>
      <c r="E124" s="414"/>
      <c r="F124" s="414"/>
      <c r="G124" s="414"/>
      <c r="H124" s="30"/>
      <c r="I124" s="3"/>
    </row>
    <row r="125" spans="1:9" s="2" customFormat="1" ht="18.75" x14ac:dyDescent="0.3">
      <c r="A125" s="7"/>
      <c r="B125" s="73"/>
      <c r="C125" s="75"/>
      <c r="D125" s="75"/>
      <c r="E125" s="75"/>
      <c r="F125" s="76"/>
      <c r="G125" s="124" t="s">
        <v>28</v>
      </c>
      <c r="H125" s="34"/>
      <c r="I125" s="3"/>
    </row>
    <row r="127" spans="1:9" ht="15.75" x14ac:dyDescent="0.25">
      <c r="B127" s="102" t="s">
        <v>325</v>
      </c>
      <c r="C127" s="64"/>
      <c r="D127" s="64"/>
    </row>
    <row r="128" spans="1:9" ht="15.75" x14ac:dyDescent="0.25">
      <c r="B128" s="82"/>
      <c r="C128" s="64"/>
      <c r="D128" s="64"/>
    </row>
    <row r="129" spans="1:9" ht="15.75" x14ac:dyDescent="0.25">
      <c r="B129" s="43" t="s">
        <v>164</v>
      </c>
      <c r="C129" s="64"/>
      <c r="D129" s="64"/>
    </row>
    <row r="131" spans="1:9" ht="15.75" x14ac:dyDescent="0.25">
      <c r="B131" s="159" t="s">
        <v>488</v>
      </c>
    </row>
    <row r="133" spans="1:9" s="14" customFormat="1" ht="63" customHeight="1" x14ac:dyDescent="0.25">
      <c r="A133" s="20"/>
      <c r="B133" s="40" t="s">
        <v>23</v>
      </c>
      <c r="C133" s="408" t="s">
        <v>24</v>
      </c>
      <c r="D133" s="409"/>
      <c r="E133" s="41" t="s">
        <v>441</v>
      </c>
      <c r="F133" s="42" t="s">
        <v>4</v>
      </c>
      <c r="G133" s="41" t="s">
        <v>280</v>
      </c>
      <c r="H133" s="184"/>
      <c r="I133" s="184"/>
    </row>
    <row r="134" spans="1:9" s="2" customFormat="1" ht="49.15" customHeight="1" x14ac:dyDescent="0.25">
      <c r="A134" s="8"/>
      <c r="B134" s="145" t="s">
        <v>94</v>
      </c>
      <c r="C134" s="416" t="s">
        <v>489</v>
      </c>
      <c r="D134" s="417"/>
      <c r="E134" s="71" t="s">
        <v>0</v>
      </c>
      <c r="F134" s="345">
        <f>'2. Basic annual contribution'!F39</f>
        <v>0</v>
      </c>
      <c r="G134" s="277" t="s">
        <v>207</v>
      </c>
      <c r="H134" s="54"/>
      <c r="I134" s="54"/>
    </row>
    <row r="135" spans="1:9" s="2" customFormat="1" ht="31.9" customHeight="1" x14ac:dyDescent="0.25">
      <c r="A135" s="8"/>
      <c r="B135" s="151" t="s">
        <v>165</v>
      </c>
      <c r="C135" s="425" t="s">
        <v>327</v>
      </c>
      <c r="D135" s="426"/>
      <c r="E135" s="205" t="s">
        <v>103</v>
      </c>
      <c r="F135" s="340">
        <v>0</v>
      </c>
      <c r="G135" s="277" t="s">
        <v>207</v>
      </c>
      <c r="H135" s="186"/>
      <c r="I135" s="186"/>
    </row>
    <row r="136" spans="1:9" s="2" customFormat="1" ht="34.15" customHeight="1" x14ac:dyDescent="0.25">
      <c r="A136" s="8"/>
      <c r="B136" s="151" t="s">
        <v>166</v>
      </c>
      <c r="C136" s="429" t="s">
        <v>432</v>
      </c>
      <c r="D136" s="426"/>
      <c r="E136" s="71" t="s">
        <v>0</v>
      </c>
      <c r="F136" s="345">
        <f>IF(AND(ISNUMBER(F134),ISNUMBER(F135)),F134-F135,"Missing fields - To correct")</f>
        <v>0</v>
      </c>
      <c r="G136" s="277" t="s">
        <v>207</v>
      </c>
      <c r="H136" s="54"/>
      <c r="I136" s="54"/>
    </row>
    <row r="137" spans="1:9" s="2" customFormat="1" ht="32.65" customHeight="1" x14ac:dyDescent="0.25">
      <c r="A137" s="8"/>
      <c r="B137" s="151" t="s">
        <v>167</v>
      </c>
      <c r="C137" s="416" t="s">
        <v>353</v>
      </c>
      <c r="D137" s="417"/>
      <c r="E137" s="71">
        <v>0</v>
      </c>
      <c r="F137" s="259">
        <f>IF(AND(ISNUMBER('2. Basic annual contribution'!F39),ISNUMBER('2. Basic annual contribution'!F43)),IF('2. Basic annual contribution'!F39&lt;&gt;0,'2. Basic annual contribution'!F43/'2. Basic annual contribution'!F39,0),"Missing fields - To correct")</f>
        <v>0</v>
      </c>
      <c r="G137" s="277" t="s">
        <v>207</v>
      </c>
      <c r="H137" s="54"/>
      <c r="I137" s="54"/>
    </row>
    <row r="138" spans="1:9" s="2" customFormat="1" ht="49.15" customHeight="1" x14ac:dyDescent="0.25">
      <c r="A138" s="8"/>
      <c r="B138" s="151" t="s">
        <v>168</v>
      </c>
      <c r="C138" s="416" t="s">
        <v>363</v>
      </c>
      <c r="D138" s="417"/>
      <c r="E138" s="71" t="s">
        <v>0</v>
      </c>
      <c r="F138" s="345">
        <f>IF(AND(ISNUMBER(F135),ISNUMBER(F137)),F135*F137,"Missing fields - To correct")</f>
        <v>0</v>
      </c>
      <c r="G138" s="277" t="s">
        <v>207</v>
      </c>
      <c r="H138" s="54"/>
      <c r="I138" s="54"/>
    </row>
    <row r="139" spans="1:9" ht="15.75" x14ac:dyDescent="0.25">
      <c r="B139" s="64"/>
      <c r="C139" s="64"/>
      <c r="D139" s="64"/>
      <c r="E139" s="64"/>
      <c r="F139" s="64"/>
      <c r="G139" s="64"/>
      <c r="H139" s="64"/>
      <c r="I139" s="64"/>
    </row>
    <row r="140" spans="1:9" ht="15.75" x14ac:dyDescent="0.25">
      <c r="B140" s="43" t="s">
        <v>169</v>
      </c>
      <c r="C140" s="64"/>
      <c r="D140" s="64"/>
      <c r="E140" s="64"/>
      <c r="F140" s="64"/>
      <c r="G140" s="64"/>
      <c r="H140" s="64"/>
      <c r="I140" s="64"/>
    </row>
    <row r="141" spans="1:9" ht="15.75" x14ac:dyDescent="0.25">
      <c r="B141" s="64"/>
      <c r="C141" s="64"/>
      <c r="D141" s="64"/>
      <c r="E141" s="64"/>
      <c r="F141" s="64"/>
      <c r="G141" s="64"/>
      <c r="H141" s="64"/>
      <c r="I141" s="64"/>
    </row>
    <row r="142" spans="1:9" ht="15.6" customHeight="1" x14ac:dyDescent="0.25">
      <c r="B142" s="226" t="s">
        <v>449</v>
      </c>
      <c r="C142" s="226"/>
      <c r="D142" s="226"/>
      <c r="E142" s="226"/>
      <c r="F142" s="226"/>
      <c r="G142" s="226"/>
      <c r="H142" s="226"/>
      <c r="I142" s="226"/>
    </row>
    <row r="143" spans="1:9" ht="15.75" x14ac:dyDescent="0.25">
      <c r="B143" s="64"/>
      <c r="C143" s="64"/>
      <c r="D143" s="64"/>
      <c r="E143" s="64"/>
      <c r="F143" s="64"/>
      <c r="G143" s="64"/>
      <c r="H143" s="64"/>
      <c r="I143" s="64"/>
    </row>
    <row r="144" spans="1:9" s="14" customFormat="1" ht="63" customHeight="1" x14ac:dyDescent="0.25">
      <c r="A144" s="20"/>
      <c r="B144" s="40" t="s">
        <v>23</v>
      </c>
      <c r="C144" s="408" t="s">
        <v>24</v>
      </c>
      <c r="D144" s="409"/>
      <c r="E144" s="41" t="s">
        <v>441</v>
      </c>
      <c r="F144" s="42" t="s">
        <v>4</v>
      </c>
      <c r="G144" s="41" t="s">
        <v>280</v>
      </c>
      <c r="H144" s="184"/>
      <c r="I144" s="184"/>
    </row>
    <row r="145" spans="1:9" s="2" customFormat="1" ht="15.75" x14ac:dyDescent="0.25">
      <c r="A145" s="8"/>
      <c r="B145" s="130" t="s">
        <v>170</v>
      </c>
      <c r="C145" s="404" t="s">
        <v>29</v>
      </c>
      <c r="D145" s="405"/>
      <c r="E145" s="127" t="s">
        <v>103</v>
      </c>
      <c r="F145" s="340">
        <v>0</v>
      </c>
      <c r="G145" s="277" t="s">
        <v>207</v>
      </c>
      <c r="H145" s="54"/>
      <c r="I145" s="54"/>
    </row>
    <row r="146" spans="1:9" s="2" customFormat="1" ht="18" customHeight="1" x14ac:dyDescent="0.25">
      <c r="A146" s="8"/>
      <c r="B146" s="149" t="s">
        <v>171</v>
      </c>
      <c r="C146" s="430" t="s">
        <v>273</v>
      </c>
      <c r="D146" s="407"/>
      <c r="E146" s="147" t="s">
        <v>103</v>
      </c>
      <c r="F146" s="340">
        <v>0</v>
      </c>
      <c r="G146" s="277" t="s">
        <v>207</v>
      </c>
      <c r="H146" s="54"/>
      <c r="I146" s="54"/>
    </row>
    <row r="147" spans="1:9" s="2" customFormat="1" ht="32.65" customHeight="1" x14ac:dyDescent="0.25">
      <c r="A147" s="8"/>
      <c r="B147" s="149" t="s">
        <v>172</v>
      </c>
      <c r="C147" s="429" t="s">
        <v>355</v>
      </c>
      <c r="D147" s="426"/>
      <c r="E147" s="205" t="s">
        <v>0</v>
      </c>
      <c r="F147" s="348">
        <f>IF(AND(ISNUMBER(F145),ISNUMBER(F146)), F145-F146,"Missing fields - To correct")</f>
        <v>0</v>
      </c>
      <c r="G147" s="277" t="s">
        <v>207</v>
      </c>
      <c r="H147" s="54"/>
      <c r="I147" s="54"/>
    </row>
    <row r="148" spans="1:9" s="2" customFormat="1" ht="33.6" customHeight="1" x14ac:dyDescent="0.25">
      <c r="A148" s="8"/>
      <c r="B148" s="149" t="s">
        <v>173</v>
      </c>
      <c r="C148" s="416" t="s">
        <v>364</v>
      </c>
      <c r="D148" s="417"/>
      <c r="E148" s="71" t="s">
        <v>0</v>
      </c>
      <c r="F148" s="345">
        <f>IF(AND(ISNUMBER(F147), ISNUMBER(F138)), F147+F138, "Missing fields - To correct")</f>
        <v>0</v>
      </c>
      <c r="G148" s="277" t="s">
        <v>207</v>
      </c>
      <c r="H148" s="54"/>
      <c r="I148" s="54"/>
    </row>
    <row r="149" spans="1:9" ht="15.75" x14ac:dyDescent="0.25">
      <c r="B149" s="64"/>
      <c r="C149" s="64"/>
      <c r="D149" s="64"/>
      <c r="E149" s="64"/>
      <c r="F149" s="64"/>
      <c r="G149" s="64"/>
      <c r="H149" s="64"/>
      <c r="I149" s="64"/>
    </row>
    <row r="150" spans="1:9" ht="15.75" x14ac:dyDescent="0.25">
      <c r="B150" s="43" t="s">
        <v>174</v>
      </c>
      <c r="C150" s="64"/>
      <c r="D150" s="64"/>
      <c r="E150" s="64"/>
      <c r="F150" s="64"/>
      <c r="G150" s="64"/>
      <c r="H150" s="64"/>
      <c r="I150" s="64"/>
    </row>
    <row r="151" spans="1:9" ht="15.75" x14ac:dyDescent="0.25">
      <c r="B151" s="64"/>
      <c r="C151" s="64"/>
      <c r="D151" s="64"/>
      <c r="E151" s="64"/>
      <c r="F151" s="64"/>
      <c r="G151" s="87"/>
      <c r="H151" s="64"/>
      <c r="I151" s="64"/>
    </row>
    <row r="152" spans="1:9" ht="31.9" customHeight="1" x14ac:dyDescent="0.25">
      <c r="B152" s="440" t="s">
        <v>450</v>
      </c>
      <c r="C152" s="440"/>
      <c r="D152" s="440"/>
      <c r="E152" s="440"/>
      <c r="F152" s="440"/>
      <c r="G152" s="440"/>
      <c r="H152" s="190"/>
      <c r="I152" s="190"/>
    </row>
    <row r="153" spans="1:9" ht="15.75" x14ac:dyDescent="0.25">
      <c r="B153" s="64"/>
      <c r="C153" s="64"/>
      <c r="D153" s="64"/>
      <c r="E153" s="64"/>
      <c r="F153" s="64"/>
      <c r="G153" s="87"/>
      <c r="H153" s="64"/>
      <c r="I153" s="64"/>
    </row>
    <row r="154" spans="1:9" s="14" customFormat="1" ht="63" customHeight="1" x14ac:dyDescent="0.25">
      <c r="A154" s="20"/>
      <c r="B154" s="40" t="s">
        <v>23</v>
      </c>
      <c r="C154" s="408" t="s">
        <v>24</v>
      </c>
      <c r="D154" s="409"/>
      <c r="E154" s="41" t="s">
        <v>441</v>
      </c>
      <c r="F154" s="42" t="s">
        <v>4</v>
      </c>
      <c r="G154" s="41" t="s">
        <v>280</v>
      </c>
      <c r="H154" s="184"/>
      <c r="I154" s="184"/>
    </row>
    <row r="155" spans="1:9" s="2" customFormat="1" ht="32.65" customHeight="1" x14ac:dyDescent="0.25">
      <c r="A155" s="8"/>
      <c r="B155" s="149" t="s">
        <v>175</v>
      </c>
      <c r="C155" s="404" t="s">
        <v>331</v>
      </c>
      <c r="D155" s="405"/>
      <c r="E155" s="147" t="s">
        <v>103</v>
      </c>
      <c r="F155" s="340">
        <v>0</v>
      </c>
      <c r="G155" s="277" t="s">
        <v>207</v>
      </c>
      <c r="H155" s="186"/>
      <c r="I155" s="186"/>
    </row>
    <row r="156" spans="1:9" s="2" customFormat="1" ht="16.899999999999999" customHeight="1" x14ac:dyDescent="0.25">
      <c r="A156" s="8"/>
      <c r="B156" s="130" t="s">
        <v>176</v>
      </c>
      <c r="C156" s="404" t="s">
        <v>30</v>
      </c>
      <c r="D156" s="405"/>
      <c r="E156" s="127" t="s">
        <v>103</v>
      </c>
      <c r="F156" s="341">
        <v>0</v>
      </c>
      <c r="G156" s="277" t="s">
        <v>207</v>
      </c>
      <c r="H156" s="54"/>
      <c r="I156" s="54"/>
    </row>
    <row r="157" spans="1:9" ht="15.75" x14ac:dyDescent="0.25">
      <c r="B157" s="64"/>
      <c r="C157" s="64"/>
      <c r="D157" s="64"/>
      <c r="E157" s="64"/>
      <c r="F157" s="64"/>
      <c r="G157" s="64"/>
      <c r="H157" s="64"/>
      <c r="I157" s="64"/>
    </row>
    <row r="158" spans="1:9" ht="15.75" x14ac:dyDescent="0.25">
      <c r="B158" s="43" t="s">
        <v>177</v>
      </c>
      <c r="C158" s="64"/>
      <c r="D158" s="64"/>
      <c r="E158" s="64"/>
      <c r="F158" s="64"/>
      <c r="G158" s="64"/>
      <c r="H158" s="64"/>
      <c r="I158" s="64"/>
    </row>
    <row r="159" spans="1:9" ht="15.75" x14ac:dyDescent="0.25">
      <c r="B159" s="64"/>
      <c r="C159" s="64"/>
      <c r="D159" s="64"/>
      <c r="E159" s="64"/>
      <c r="F159" s="64"/>
      <c r="G159" s="64"/>
      <c r="H159" s="64"/>
      <c r="I159" s="64"/>
    </row>
    <row r="160" spans="1:9" ht="31.9" customHeight="1" x14ac:dyDescent="0.25">
      <c r="B160" s="440" t="s">
        <v>451</v>
      </c>
      <c r="C160" s="440"/>
      <c r="D160" s="440"/>
      <c r="E160" s="440"/>
      <c r="F160" s="440"/>
      <c r="G160" s="440"/>
      <c r="H160" s="190"/>
      <c r="I160" s="190"/>
    </row>
    <row r="161" spans="1:255" ht="15.75" x14ac:dyDescent="0.25">
      <c r="A161" s="134"/>
      <c r="B161" s="134"/>
      <c r="C161" s="134"/>
      <c r="D161" s="159"/>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4"/>
      <c r="AY161" s="134"/>
      <c r="AZ161" s="134"/>
      <c r="BA161" s="134"/>
      <c r="BB161" s="134"/>
      <c r="BC161" s="134"/>
      <c r="BD161" s="134"/>
      <c r="BE161" s="134"/>
      <c r="BF161" s="134"/>
      <c r="BG161" s="134"/>
      <c r="BH161" s="134"/>
      <c r="BI161" s="134"/>
      <c r="BJ161" s="134"/>
      <c r="BK161" s="134"/>
      <c r="BL161" s="134"/>
      <c r="BM161" s="134"/>
      <c r="BN161" s="134"/>
      <c r="BO161" s="134"/>
      <c r="BP161" s="134"/>
      <c r="BQ161" s="134"/>
      <c r="BR161" s="134"/>
      <c r="BS161" s="134"/>
      <c r="BT161" s="134"/>
      <c r="BU161" s="134"/>
      <c r="BV161" s="134"/>
      <c r="BW161" s="134"/>
      <c r="BX161" s="134"/>
      <c r="BY161" s="134"/>
      <c r="BZ161" s="134"/>
      <c r="CA161" s="134"/>
      <c r="CB161" s="134"/>
      <c r="CC161" s="134"/>
      <c r="CD161" s="134"/>
      <c r="CE161" s="134"/>
      <c r="CF161" s="134"/>
      <c r="CG161" s="134"/>
      <c r="CH161" s="134"/>
      <c r="CI161" s="134"/>
      <c r="CJ161" s="134"/>
      <c r="CK161" s="134"/>
      <c r="CL161" s="134"/>
      <c r="CM161" s="134"/>
      <c r="CN161" s="134"/>
      <c r="CO161" s="134"/>
      <c r="CP161" s="134"/>
      <c r="CQ161" s="134"/>
      <c r="CR161" s="134"/>
      <c r="CS161" s="134"/>
      <c r="CT161" s="134"/>
      <c r="CU161" s="134"/>
      <c r="CV161" s="134"/>
      <c r="CW161" s="134"/>
      <c r="CX161" s="134"/>
      <c r="CY161" s="134"/>
      <c r="CZ161" s="134"/>
      <c r="DA161" s="134"/>
      <c r="DB161" s="134"/>
      <c r="DC161" s="134"/>
      <c r="DD161" s="134"/>
      <c r="DE161" s="134"/>
      <c r="DF161" s="134"/>
      <c r="DG161" s="134"/>
      <c r="DH161" s="134"/>
      <c r="DI161" s="134"/>
      <c r="DJ161" s="134"/>
      <c r="DK161" s="134"/>
      <c r="DL161" s="134"/>
      <c r="DM161" s="134"/>
      <c r="DN161" s="134"/>
      <c r="DO161" s="134"/>
      <c r="DP161" s="134"/>
      <c r="DQ161" s="134"/>
      <c r="DR161" s="134"/>
      <c r="DS161" s="134"/>
      <c r="DT161" s="134"/>
      <c r="DU161" s="134"/>
      <c r="DV161" s="134"/>
      <c r="DW161" s="134"/>
      <c r="DX161" s="134"/>
      <c r="DY161" s="134"/>
      <c r="DZ161" s="134"/>
      <c r="EA161" s="134"/>
      <c r="EB161" s="134"/>
      <c r="EC161" s="134"/>
      <c r="ED161" s="134"/>
      <c r="EE161" s="134"/>
      <c r="EF161" s="134"/>
      <c r="EG161" s="134"/>
      <c r="EH161" s="134"/>
      <c r="EI161" s="134"/>
      <c r="EJ161" s="134"/>
      <c r="EK161" s="134"/>
      <c r="EL161" s="134"/>
      <c r="EM161" s="134"/>
      <c r="EN161" s="134"/>
      <c r="EO161" s="134"/>
      <c r="EP161" s="134"/>
      <c r="EQ161" s="134"/>
      <c r="ER161" s="134"/>
      <c r="ES161" s="134"/>
      <c r="ET161" s="134"/>
      <c r="EU161" s="134"/>
      <c r="EV161" s="134"/>
      <c r="EW161" s="134"/>
      <c r="EX161" s="134"/>
      <c r="EY161" s="134"/>
      <c r="EZ161" s="134"/>
      <c r="FA161" s="134"/>
      <c r="FB161" s="134"/>
      <c r="FC161" s="134"/>
      <c r="FD161" s="134"/>
      <c r="FE161" s="134"/>
      <c r="FF161" s="134"/>
      <c r="FG161" s="134"/>
      <c r="FH161" s="134"/>
      <c r="FI161" s="134"/>
      <c r="FJ161" s="134"/>
      <c r="FK161" s="134"/>
      <c r="FL161" s="134"/>
      <c r="FM161" s="134"/>
      <c r="FN161" s="134"/>
      <c r="FO161" s="134"/>
      <c r="FP161" s="134"/>
      <c r="FQ161" s="134"/>
      <c r="FR161" s="134"/>
      <c r="FS161" s="134"/>
      <c r="FT161" s="134"/>
      <c r="FU161" s="134"/>
      <c r="FV161" s="134"/>
      <c r="FW161" s="134"/>
      <c r="FX161" s="134"/>
      <c r="FY161" s="134"/>
      <c r="FZ161" s="134"/>
      <c r="GA161" s="134"/>
      <c r="GB161" s="134"/>
      <c r="GC161" s="134"/>
      <c r="GD161" s="134"/>
      <c r="GE161" s="134"/>
      <c r="GF161" s="134"/>
      <c r="GG161" s="134"/>
      <c r="GH161" s="134"/>
      <c r="GI161" s="134"/>
      <c r="GJ161" s="134"/>
      <c r="GK161" s="134"/>
      <c r="GL161" s="134"/>
      <c r="GM161" s="134"/>
      <c r="GN161" s="134"/>
      <c r="GO161" s="134"/>
      <c r="GP161" s="134"/>
      <c r="GQ161" s="134"/>
      <c r="GR161" s="134"/>
      <c r="GS161" s="134"/>
      <c r="GT161" s="134"/>
      <c r="GU161" s="134"/>
      <c r="GV161" s="134"/>
      <c r="GW161" s="134"/>
      <c r="GX161" s="134"/>
      <c r="GY161" s="134"/>
      <c r="GZ161" s="134"/>
      <c r="HA161" s="134"/>
      <c r="HB161" s="134"/>
      <c r="HC161" s="134"/>
      <c r="HD161" s="134"/>
      <c r="HE161" s="134"/>
      <c r="HF161" s="134"/>
      <c r="HG161" s="134"/>
      <c r="HH161" s="134"/>
      <c r="HI161" s="134"/>
      <c r="HJ161" s="134"/>
      <c r="HK161" s="134"/>
      <c r="HL161" s="134"/>
      <c r="HM161" s="134"/>
      <c r="HN161" s="134"/>
      <c r="HO161" s="134"/>
      <c r="HP161" s="134"/>
      <c r="HQ161" s="134"/>
      <c r="HR161" s="134"/>
      <c r="HS161" s="134"/>
      <c r="HT161" s="134"/>
      <c r="HU161" s="134"/>
      <c r="HV161" s="134"/>
      <c r="HW161" s="134"/>
      <c r="HX161" s="134"/>
      <c r="HY161" s="134"/>
      <c r="HZ161" s="134"/>
      <c r="IA161" s="134"/>
      <c r="IB161" s="134"/>
      <c r="IC161" s="134"/>
      <c r="ID161" s="134"/>
      <c r="IE161" s="134"/>
      <c r="IF161" s="134"/>
      <c r="IG161" s="134"/>
      <c r="IH161" s="134"/>
      <c r="II161" s="134"/>
      <c r="IJ161" s="134"/>
      <c r="IK161" s="134"/>
      <c r="IL161" s="134"/>
      <c r="IM161" s="134"/>
      <c r="IN161" s="134"/>
      <c r="IO161" s="134"/>
      <c r="IP161" s="134"/>
      <c r="IQ161" s="134"/>
      <c r="IR161" s="134"/>
      <c r="IS161" s="134"/>
      <c r="IT161" s="134"/>
      <c r="IU161" s="134"/>
    </row>
    <row r="162" spans="1:255" s="14" customFormat="1" ht="63" customHeight="1" thickBot="1" x14ac:dyDescent="0.3">
      <c r="A162" s="20"/>
      <c r="B162" s="199" t="s">
        <v>23</v>
      </c>
      <c r="C162" s="446" t="s">
        <v>24</v>
      </c>
      <c r="D162" s="446"/>
      <c r="E162" s="200" t="s">
        <v>194</v>
      </c>
      <c r="F162" s="201" t="s">
        <v>4</v>
      </c>
      <c r="G162" s="249" t="s">
        <v>280</v>
      </c>
      <c r="H162" s="184"/>
      <c r="I162" s="184"/>
    </row>
    <row r="163" spans="1:255" ht="49.15" customHeight="1" thickBot="1" x14ac:dyDescent="0.3">
      <c r="B163" s="202" t="s">
        <v>278</v>
      </c>
      <c r="C163" s="445" t="s">
        <v>433</v>
      </c>
      <c r="D163" s="445"/>
      <c r="E163" s="197" t="s">
        <v>0</v>
      </c>
      <c r="F163" s="347">
        <f>IF(AND(ISNUMBER(F148), ISNUMBER(F156)), (F148+F156)/2,"Missing fields - To correct")</f>
        <v>0</v>
      </c>
      <c r="G163" s="262" t="s">
        <v>207</v>
      </c>
      <c r="H163" s="54"/>
      <c r="I163" s="54"/>
    </row>
    <row r="165" spans="1:255" s="5" customFormat="1" ht="18.75" customHeight="1" x14ac:dyDescent="0.25">
      <c r="B165" s="414" t="s">
        <v>286</v>
      </c>
      <c r="C165" s="414"/>
      <c r="D165" s="414"/>
      <c r="E165" s="414"/>
      <c r="F165" s="414"/>
      <c r="G165" s="414"/>
      <c r="H165" s="192"/>
      <c r="I165" s="192"/>
    </row>
    <row r="166" spans="1:255" s="81" customFormat="1" ht="18.75" customHeight="1" x14ac:dyDescent="0.3">
      <c r="A166" s="77"/>
      <c r="B166" s="78"/>
      <c r="C166" s="79"/>
      <c r="D166" s="79"/>
      <c r="E166" s="79"/>
      <c r="F166" s="80"/>
      <c r="G166" s="124" t="s">
        <v>27</v>
      </c>
      <c r="H166" s="34"/>
      <c r="I166" s="193"/>
    </row>
    <row r="168" spans="1:255" ht="15.75" x14ac:dyDescent="0.25">
      <c r="B168" s="43" t="s">
        <v>178</v>
      </c>
      <c r="C168" s="64"/>
      <c r="D168" s="64"/>
      <c r="E168" s="64"/>
      <c r="F168" s="64"/>
      <c r="G168" s="64"/>
      <c r="H168" s="64"/>
      <c r="I168" s="64"/>
    </row>
    <row r="169" spans="1:255" ht="15.75" x14ac:dyDescent="0.25">
      <c r="B169" s="64"/>
      <c r="C169" s="64"/>
      <c r="D169" s="64"/>
      <c r="E169" s="64"/>
      <c r="F169" s="64"/>
      <c r="G169" s="64"/>
      <c r="H169" s="64"/>
      <c r="I169" s="64"/>
    </row>
    <row r="170" spans="1:255" ht="15.75" x14ac:dyDescent="0.25">
      <c r="B170" s="159" t="s">
        <v>488</v>
      </c>
      <c r="C170" s="64"/>
      <c r="D170" s="64"/>
      <c r="E170" s="64"/>
      <c r="F170" s="64"/>
      <c r="G170" s="64"/>
      <c r="H170" s="64"/>
      <c r="I170" s="64"/>
    </row>
    <row r="171" spans="1:255" ht="15.75" x14ac:dyDescent="0.25">
      <c r="B171" s="64"/>
      <c r="C171" s="64"/>
      <c r="D171" s="64"/>
      <c r="E171" s="64"/>
      <c r="F171" s="64"/>
      <c r="G171" s="64"/>
      <c r="H171" s="64"/>
      <c r="I171" s="64"/>
    </row>
    <row r="172" spans="1:255" s="14" customFormat="1" ht="63" customHeight="1" x14ac:dyDescent="0.25">
      <c r="A172" s="20"/>
      <c r="B172" s="40" t="s">
        <v>23</v>
      </c>
      <c r="C172" s="408" t="s">
        <v>24</v>
      </c>
      <c r="D172" s="409"/>
      <c r="E172" s="41" t="s">
        <v>441</v>
      </c>
      <c r="F172" s="42" t="s">
        <v>4</v>
      </c>
      <c r="G172" s="41" t="s">
        <v>280</v>
      </c>
      <c r="H172" s="64"/>
      <c r="I172" s="64"/>
    </row>
    <row r="173" spans="1:255" s="2" customFormat="1" ht="57.6" customHeight="1" x14ac:dyDescent="0.25">
      <c r="A173" s="8"/>
      <c r="B173" s="145" t="s">
        <v>94</v>
      </c>
      <c r="C173" s="416" t="s">
        <v>489</v>
      </c>
      <c r="D173" s="417"/>
      <c r="E173" s="121" t="s">
        <v>103</v>
      </c>
      <c r="F173" s="344">
        <f>'2. Basic annual contribution'!F39</f>
        <v>0</v>
      </c>
      <c r="G173" s="277" t="s">
        <v>207</v>
      </c>
      <c r="H173" s="64"/>
      <c r="I173" s="64"/>
    </row>
    <row r="174" spans="1:255" s="2" customFormat="1" ht="20.65" customHeight="1" x14ac:dyDescent="0.25">
      <c r="A174" s="8"/>
      <c r="B174" s="152" t="s">
        <v>181</v>
      </c>
      <c r="C174" s="430" t="s">
        <v>60</v>
      </c>
      <c r="D174" s="407"/>
      <c r="E174" s="147" t="s">
        <v>103</v>
      </c>
      <c r="F174" s="340">
        <v>0</v>
      </c>
      <c r="G174" s="277" t="s">
        <v>207</v>
      </c>
      <c r="H174" s="64"/>
      <c r="I174" s="64"/>
    </row>
    <row r="175" spans="1:255" s="2" customFormat="1" ht="39.6" customHeight="1" x14ac:dyDescent="0.25">
      <c r="A175" s="8"/>
      <c r="B175" s="132" t="s">
        <v>182</v>
      </c>
      <c r="C175" s="406" t="s">
        <v>365</v>
      </c>
      <c r="D175" s="407"/>
      <c r="E175" s="44" t="s">
        <v>0</v>
      </c>
      <c r="F175" s="348">
        <f>IF(AND(ISNUMBER(F173),ISNUMBER(F174)),F173-F174,"Missing fields - To correct")</f>
        <v>0</v>
      </c>
      <c r="G175" s="277" t="s">
        <v>207</v>
      </c>
      <c r="H175" s="64"/>
      <c r="I175" s="64"/>
    </row>
    <row r="176" spans="1:255" s="2" customFormat="1" ht="35.65" customHeight="1" x14ac:dyDescent="0.25">
      <c r="A176" s="8"/>
      <c r="B176" s="132" t="s">
        <v>183</v>
      </c>
      <c r="C176" s="404" t="s">
        <v>353</v>
      </c>
      <c r="D176" s="405"/>
      <c r="E176" s="133">
        <v>0</v>
      </c>
      <c r="F176" s="256">
        <f>IF(AND(ISNUMBER('2. Basic annual contribution'!F39),ISNUMBER('2. Basic annual contribution'!F43)),IF('2. Basic annual contribution'!F39&lt;&gt;0,'2. Basic annual contribution'!F43/'2. Basic annual contribution'!F39,0),"Missing fields - To correct")</f>
        <v>0</v>
      </c>
      <c r="G176" s="277" t="s">
        <v>207</v>
      </c>
      <c r="H176" s="64"/>
      <c r="I176" s="64"/>
      <c r="K176" s="85"/>
    </row>
    <row r="177" spans="1:11" s="2" customFormat="1" ht="37.9" customHeight="1" x14ac:dyDescent="0.25">
      <c r="B177" s="132" t="s">
        <v>184</v>
      </c>
      <c r="C177" s="404" t="s">
        <v>366</v>
      </c>
      <c r="D177" s="405"/>
      <c r="E177" s="44" t="s">
        <v>0</v>
      </c>
      <c r="F177" s="345">
        <f>IF(AND(ISNUMBER(F174),ISNUMBER(F176)),F174*F176,"Missing fields - To correct")</f>
        <v>0</v>
      </c>
      <c r="G177" s="277" t="s">
        <v>207</v>
      </c>
      <c r="H177" s="64"/>
      <c r="I177" s="64"/>
      <c r="K177" s="86"/>
    </row>
    <row r="178" spans="1:11" ht="15.75" x14ac:dyDescent="0.25">
      <c r="B178" s="64"/>
      <c r="C178" s="64"/>
      <c r="D178" s="64"/>
      <c r="E178" s="64"/>
      <c r="F178" s="64"/>
      <c r="G178" s="64"/>
      <c r="H178" s="64"/>
      <c r="I178" s="64"/>
    </row>
    <row r="179" spans="1:11" ht="15.75" x14ac:dyDescent="0.25">
      <c r="A179" s="8"/>
      <c r="B179" s="43" t="s">
        <v>179</v>
      </c>
      <c r="C179" s="64"/>
      <c r="D179" s="64"/>
      <c r="E179" s="64"/>
      <c r="F179" s="64"/>
      <c r="G179" s="64"/>
      <c r="H179" s="64"/>
      <c r="I179" s="64"/>
    </row>
    <row r="180" spans="1:11" ht="15.75" x14ac:dyDescent="0.25">
      <c r="B180" s="64"/>
      <c r="C180" s="64"/>
      <c r="D180" s="64"/>
      <c r="E180" s="64"/>
      <c r="F180" s="64"/>
      <c r="G180" s="64"/>
      <c r="H180" s="64"/>
      <c r="I180" s="64"/>
    </row>
    <row r="181" spans="1:11" ht="31.15" customHeight="1" x14ac:dyDescent="0.25">
      <c r="B181" s="440" t="s">
        <v>452</v>
      </c>
      <c r="C181" s="440"/>
      <c r="D181" s="440"/>
      <c r="E181" s="440"/>
      <c r="F181" s="440"/>
      <c r="G181" s="440"/>
      <c r="H181" s="64"/>
      <c r="I181" s="64"/>
    </row>
    <row r="182" spans="1:11" ht="15.75" x14ac:dyDescent="0.25">
      <c r="B182" s="64"/>
      <c r="C182" s="64"/>
      <c r="D182" s="64"/>
      <c r="E182" s="64"/>
      <c r="F182" s="64"/>
      <c r="G182" s="64"/>
      <c r="H182" s="64"/>
      <c r="I182" s="64"/>
    </row>
    <row r="183" spans="1:11" s="14" customFormat="1" ht="63" x14ac:dyDescent="0.25">
      <c r="A183" s="20"/>
      <c r="B183" s="40" t="s">
        <v>23</v>
      </c>
      <c r="C183" s="408" t="s">
        <v>24</v>
      </c>
      <c r="D183" s="409"/>
      <c r="E183" s="41" t="s">
        <v>441</v>
      </c>
      <c r="F183" s="42" t="s">
        <v>4</v>
      </c>
      <c r="G183" s="352" t="s">
        <v>280</v>
      </c>
      <c r="H183" s="64"/>
      <c r="I183" s="64"/>
    </row>
    <row r="184" spans="1:11" s="2" customFormat="1" ht="18" customHeight="1" x14ac:dyDescent="0.25">
      <c r="A184" s="8"/>
      <c r="B184" s="132" t="s">
        <v>185</v>
      </c>
      <c r="C184" s="404" t="s">
        <v>25</v>
      </c>
      <c r="D184" s="405"/>
      <c r="E184" s="121" t="s">
        <v>103</v>
      </c>
      <c r="F184" s="340">
        <v>0</v>
      </c>
      <c r="G184" s="277" t="s">
        <v>207</v>
      </c>
      <c r="H184" s="64"/>
      <c r="I184" s="64"/>
    </row>
    <row r="185" spans="1:11" s="2" customFormat="1" ht="17.649999999999999" customHeight="1" x14ac:dyDescent="0.25">
      <c r="A185" s="8"/>
      <c r="B185" s="152" t="s">
        <v>186</v>
      </c>
      <c r="C185" s="430" t="s">
        <v>273</v>
      </c>
      <c r="D185" s="407"/>
      <c r="E185" s="147" t="s">
        <v>103</v>
      </c>
      <c r="F185" s="340">
        <v>0</v>
      </c>
      <c r="G185" s="277" t="s">
        <v>207</v>
      </c>
      <c r="H185" s="64"/>
      <c r="I185" s="64"/>
    </row>
    <row r="186" spans="1:11" s="2" customFormat="1" ht="31.9" customHeight="1" x14ac:dyDescent="0.25">
      <c r="A186" s="8"/>
      <c r="B186" s="132" t="s">
        <v>187</v>
      </c>
      <c r="C186" s="406" t="s">
        <v>355</v>
      </c>
      <c r="D186" s="407"/>
      <c r="E186" s="44" t="s">
        <v>0</v>
      </c>
      <c r="F186" s="345">
        <f>IF(AND(ISNUMBER(F184),ISNUMBER(F185)),F184-F185,"Missing fields - To correct")</f>
        <v>0</v>
      </c>
      <c r="G186" s="277" t="s">
        <v>207</v>
      </c>
      <c r="H186" s="64"/>
      <c r="I186" s="64"/>
    </row>
    <row r="187" spans="1:11" s="2" customFormat="1" ht="55.9" customHeight="1" x14ac:dyDescent="0.25">
      <c r="A187" s="8"/>
      <c r="B187" s="132" t="s">
        <v>188</v>
      </c>
      <c r="C187" s="404" t="s">
        <v>367</v>
      </c>
      <c r="D187" s="405"/>
      <c r="E187" s="44" t="s">
        <v>0</v>
      </c>
      <c r="F187" s="345">
        <f>IF(AND(ISNUMBER(F186),ISNUMBER(F177)),F186+F177,"Missing fields - To correct")</f>
        <v>0</v>
      </c>
      <c r="G187" s="277" t="s">
        <v>207</v>
      </c>
      <c r="H187" s="64"/>
      <c r="I187" s="64"/>
    </row>
    <row r="188" spans="1:11" ht="15.75" x14ac:dyDescent="0.25">
      <c r="B188" s="64"/>
      <c r="C188" s="64"/>
      <c r="D188" s="64"/>
      <c r="E188" s="64"/>
      <c r="F188" s="64"/>
      <c r="G188" s="64"/>
      <c r="H188" s="64"/>
      <c r="I188" s="64"/>
    </row>
    <row r="189" spans="1:11" ht="15.75" x14ac:dyDescent="0.25">
      <c r="B189" s="98" t="s">
        <v>180</v>
      </c>
      <c r="C189" s="64"/>
      <c r="D189" s="64"/>
      <c r="E189" s="64"/>
      <c r="F189" s="64"/>
      <c r="G189" s="64"/>
      <c r="H189" s="64"/>
      <c r="I189" s="64"/>
    </row>
    <row r="190" spans="1:11" ht="15.75" x14ac:dyDescent="0.25">
      <c r="B190" s="64"/>
      <c r="C190" s="64"/>
      <c r="D190" s="64"/>
      <c r="E190" s="64"/>
      <c r="F190" s="64"/>
      <c r="G190" s="64"/>
      <c r="H190" s="64"/>
      <c r="I190" s="64"/>
    </row>
    <row r="191" spans="1:11" ht="31.9" customHeight="1" x14ac:dyDescent="0.25">
      <c r="B191" s="440" t="s">
        <v>453</v>
      </c>
      <c r="C191" s="440"/>
      <c r="D191" s="440"/>
      <c r="E191" s="440"/>
      <c r="F191" s="440"/>
      <c r="G191" s="440"/>
      <c r="H191" s="64"/>
      <c r="I191" s="64"/>
    </row>
    <row r="192" spans="1:11" ht="15.75" x14ac:dyDescent="0.25">
      <c r="B192" s="64"/>
      <c r="C192" s="64"/>
      <c r="D192" s="64"/>
      <c r="E192" s="64"/>
      <c r="F192" s="64"/>
      <c r="G192" s="64"/>
      <c r="H192" s="64"/>
      <c r="I192" s="64"/>
    </row>
    <row r="193" spans="1:9" s="14" customFormat="1" ht="63" x14ac:dyDescent="0.25">
      <c r="A193" s="20"/>
      <c r="B193" s="40" t="s">
        <v>23</v>
      </c>
      <c r="C193" s="408" t="s">
        <v>24</v>
      </c>
      <c r="D193" s="409"/>
      <c r="E193" s="41" t="s">
        <v>441</v>
      </c>
      <c r="F193" s="42" t="s">
        <v>4</v>
      </c>
      <c r="G193" s="352" t="s">
        <v>280</v>
      </c>
      <c r="H193" s="64"/>
      <c r="I193" s="64"/>
    </row>
    <row r="194" spans="1:9" s="2" customFormat="1" ht="28.15" customHeight="1" x14ac:dyDescent="0.25">
      <c r="A194" s="8"/>
      <c r="B194" s="152" t="s">
        <v>189</v>
      </c>
      <c r="C194" s="404" t="s">
        <v>26</v>
      </c>
      <c r="D194" s="405"/>
      <c r="E194" s="147" t="s">
        <v>103</v>
      </c>
      <c r="F194" s="340">
        <v>0</v>
      </c>
      <c r="G194" s="277" t="s">
        <v>207</v>
      </c>
      <c r="H194" s="64"/>
      <c r="I194" s="64"/>
    </row>
    <row r="195" spans="1:9" s="2" customFormat="1" ht="27.6" customHeight="1" x14ac:dyDescent="0.25">
      <c r="A195" s="8"/>
      <c r="B195" s="132" t="s">
        <v>190</v>
      </c>
      <c r="C195" s="404" t="s">
        <v>192</v>
      </c>
      <c r="D195" s="405"/>
      <c r="E195" s="127" t="s">
        <v>103</v>
      </c>
      <c r="F195" s="341">
        <v>0</v>
      </c>
      <c r="G195" s="277" t="s">
        <v>207</v>
      </c>
      <c r="H195" s="64"/>
      <c r="I195" s="64"/>
    </row>
    <row r="196" spans="1:9" ht="15.75" x14ac:dyDescent="0.25">
      <c r="B196" s="64"/>
      <c r="C196" s="64"/>
      <c r="D196" s="64"/>
      <c r="E196" s="64"/>
      <c r="F196" s="64"/>
      <c r="G196" s="64"/>
      <c r="H196" s="64"/>
      <c r="I196" s="64"/>
    </row>
    <row r="197" spans="1:9" ht="15.75" x14ac:dyDescent="0.25">
      <c r="B197" s="43" t="s">
        <v>191</v>
      </c>
      <c r="C197" s="64"/>
      <c r="D197" s="64"/>
      <c r="E197" s="64"/>
      <c r="F197" s="64"/>
      <c r="G197" s="64"/>
      <c r="H197" s="64"/>
      <c r="I197" s="64"/>
    </row>
    <row r="198" spans="1:9" ht="15.75" x14ac:dyDescent="0.25">
      <c r="B198" s="64"/>
      <c r="C198" s="64"/>
      <c r="D198" s="64"/>
      <c r="E198" s="64"/>
      <c r="F198" s="64"/>
      <c r="G198" s="64"/>
      <c r="H198" s="64"/>
      <c r="I198" s="64"/>
    </row>
    <row r="199" spans="1:9" ht="31.9" customHeight="1" x14ac:dyDescent="0.25">
      <c r="B199" s="440" t="s">
        <v>444</v>
      </c>
      <c r="C199" s="440"/>
      <c r="D199" s="440"/>
      <c r="E199" s="440"/>
      <c r="F199" s="440"/>
      <c r="G199" s="440"/>
      <c r="H199" s="64"/>
      <c r="I199" s="64"/>
    </row>
    <row r="200" spans="1:9" ht="16.5" thickBot="1" x14ac:dyDescent="0.3">
      <c r="B200" s="129"/>
      <c r="C200" s="129"/>
      <c r="D200" s="148"/>
      <c r="E200" s="129"/>
      <c r="F200" s="129"/>
      <c r="G200" s="129"/>
      <c r="H200" s="64"/>
      <c r="I200" s="64"/>
    </row>
    <row r="201" spans="1:9" s="14" customFormat="1" ht="63.75" thickBot="1" x14ac:dyDescent="0.3">
      <c r="A201" s="20"/>
      <c r="B201" s="194" t="s">
        <v>23</v>
      </c>
      <c r="C201" s="450" t="s">
        <v>24</v>
      </c>
      <c r="D201" s="451"/>
      <c r="E201" s="195" t="s">
        <v>441</v>
      </c>
      <c r="F201" s="196" t="s">
        <v>4</v>
      </c>
      <c r="G201" s="352" t="s">
        <v>280</v>
      </c>
      <c r="H201" s="64"/>
      <c r="I201" s="64"/>
    </row>
    <row r="202" spans="1:9" ht="48" customHeight="1" thickBot="1" x14ac:dyDescent="0.3">
      <c r="B202" s="198" t="s">
        <v>279</v>
      </c>
      <c r="C202" s="452" t="s">
        <v>368</v>
      </c>
      <c r="D202" s="453"/>
      <c r="E202" s="197" t="s">
        <v>0</v>
      </c>
      <c r="F202" s="347">
        <f>IF(AND(ISNUMBER(F187),ISNUMBER(F195)),(F187+F195)/2,"Missing fields - To correct")</f>
        <v>0</v>
      </c>
      <c r="G202" s="263" t="s">
        <v>207</v>
      </c>
      <c r="H202" s="64"/>
      <c r="I202" s="64"/>
    </row>
    <row r="203" spans="1:9" x14ac:dyDescent="0.25">
      <c r="A203" s="8"/>
      <c r="B203" s="22"/>
      <c r="C203" s="31"/>
      <c r="D203" s="31"/>
      <c r="E203" s="25"/>
      <c r="F203" s="27"/>
      <c r="G203" s="25"/>
    </row>
    <row r="204" spans="1:9" ht="18.75" customHeight="1" x14ac:dyDescent="0.25">
      <c r="A204" s="5"/>
      <c r="B204" s="414" t="s">
        <v>651</v>
      </c>
      <c r="C204" s="414"/>
      <c r="D204" s="414"/>
      <c r="E204" s="414"/>
      <c r="F204" s="414"/>
      <c r="G204" s="414"/>
    </row>
    <row r="205" spans="1:9" ht="18.75" customHeight="1" x14ac:dyDescent="0.25">
      <c r="A205" s="5"/>
      <c r="B205" s="415" t="s">
        <v>462</v>
      </c>
      <c r="C205" s="415"/>
      <c r="D205" s="415"/>
      <c r="E205" s="415"/>
      <c r="F205" s="415"/>
      <c r="G205" s="415"/>
    </row>
    <row r="206" spans="1:9" ht="15.75" x14ac:dyDescent="0.25">
      <c r="A206" s="5"/>
      <c r="B206" s="266"/>
      <c r="C206" s="266"/>
      <c r="D206" s="266"/>
      <c r="E206" s="266"/>
      <c r="F206" s="266"/>
      <c r="G206" s="266"/>
    </row>
    <row r="207" spans="1:9" ht="15.75" x14ac:dyDescent="0.25">
      <c r="A207" s="7"/>
      <c r="B207" s="43" t="s">
        <v>682</v>
      </c>
      <c r="C207" s="60"/>
      <c r="D207" s="60"/>
      <c r="E207" s="3"/>
      <c r="F207" s="29"/>
      <c r="G207" s="30"/>
    </row>
    <row r="208" spans="1:9" ht="15.75" x14ac:dyDescent="0.25">
      <c r="A208" s="7"/>
      <c r="B208" s="43"/>
      <c r="C208" s="32"/>
      <c r="D208" s="32"/>
      <c r="E208" s="6"/>
      <c r="F208" s="24"/>
      <c r="G208" s="4"/>
    </row>
    <row r="209" spans="1:8" ht="48" customHeight="1" x14ac:dyDescent="0.25">
      <c r="A209" s="7"/>
      <c r="B209" s="418" t="s">
        <v>705</v>
      </c>
      <c r="C209" s="418"/>
      <c r="D209" s="418"/>
      <c r="E209" s="418"/>
      <c r="F209" s="418"/>
      <c r="G209" s="418"/>
    </row>
    <row r="210" spans="1:8" x14ac:dyDescent="0.25">
      <c r="A210" s="7"/>
      <c r="B210" s="21"/>
      <c r="C210" s="32"/>
      <c r="D210" s="32"/>
      <c r="E210" s="6"/>
      <c r="F210" s="24"/>
      <c r="G210" s="4"/>
    </row>
    <row r="211" spans="1:8" ht="63" customHeight="1" x14ac:dyDescent="0.25">
      <c r="A211" s="7"/>
      <c r="B211" s="40" t="s">
        <v>23</v>
      </c>
      <c r="C211" s="408" t="s">
        <v>24</v>
      </c>
      <c r="D211" s="409"/>
      <c r="E211" s="41" t="s">
        <v>194</v>
      </c>
      <c r="F211" s="42" t="s">
        <v>4</v>
      </c>
      <c r="G211" s="41" t="s">
        <v>280</v>
      </c>
    </row>
    <row r="212" spans="1:8" ht="54" customHeight="1" x14ac:dyDescent="0.25">
      <c r="A212" s="7"/>
      <c r="B212" s="152" t="s">
        <v>86</v>
      </c>
      <c r="C212" s="439" t="s">
        <v>309</v>
      </c>
      <c r="D212" s="439"/>
      <c r="E212" s="71" t="s">
        <v>6</v>
      </c>
      <c r="F212" s="359" t="str">
        <f>IF('1. General Information'!F37="","",'1. General Information'!F37)</f>
        <v/>
      </c>
      <c r="G212" s="248" t="s">
        <v>207</v>
      </c>
    </row>
    <row r="213" spans="1:8" x14ac:dyDescent="0.25">
      <c r="A213" s="7"/>
      <c r="B213" s="7"/>
      <c r="C213" s="7"/>
      <c r="D213" s="7"/>
      <c r="E213" s="7"/>
      <c r="F213" s="7"/>
      <c r="G213" s="7"/>
    </row>
    <row r="214" spans="1:8" ht="27" thickBot="1" x14ac:dyDescent="0.3">
      <c r="A214" s="7"/>
      <c r="B214" s="419" t="s">
        <v>668</v>
      </c>
      <c r="C214" s="420"/>
      <c r="D214" s="420"/>
      <c r="E214" s="420"/>
      <c r="F214" s="420"/>
      <c r="G214" s="420"/>
    </row>
    <row r="215" spans="1:8" ht="33" customHeight="1" thickTop="1" thickBot="1" x14ac:dyDescent="0.3">
      <c r="A215" s="7"/>
      <c r="B215" s="421" t="s">
        <v>667</v>
      </c>
      <c r="C215" s="422"/>
      <c r="D215" s="422"/>
      <c r="E215" s="422"/>
      <c r="F215" s="422"/>
      <c r="G215" s="423"/>
    </row>
    <row r="216" spans="1:8" ht="15.75" thickTop="1" x14ac:dyDescent="0.25"/>
    <row r="217" spans="1:8" s="2" customFormat="1" ht="15.75" x14ac:dyDescent="0.25">
      <c r="A217" s="8"/>
      <c r="B217" s="43" t="s">
        <v>683</v>
      </c>
      <c r="C217" s="31"/>
      <c r="D217" s="31"/>
      <c r="E217" s="25"/>
      <c r="F217" s="27"/>
      <c r="G217" s="25"/>
      <c r="H217" s="274"/>
    </row>
    <row r="218" spans="1:8" s="2" customFormat="1" ht="15.75" x14ac:dyDescent="0.25">
      <c r="A218" s="8"/>
      <c r="B218" s="22"/>
      <c r="C218" s="31"/>
      <c r="D218" s="31"/>
      <c r="E218" s="25"/>
      <c r="F218" s="27"/>
      <c r="G218" s="25"/>
      <c r="H218" s="274"/>
    </row>
    <row r="219" spans="1:8" s="2" customFormat="1" ht="79.150000000000006" customHeight="1" x14ac:dyDescent="0.25">
      <c r="A219" s="8"/>
      <c r="B219" s="449" t="s">
        <v>467</v>
      </c>
      <c r="C219" s="449"/>
      <c r="D219" s="449"/>
      <c r="E219" s="449"/>
      <c r="F219" s="449"/>
      <c r="G219" s="449"/>
      <c r="H219" s="274"/>
    </row>
    <row r="220" spans="1:8" s="2" customFormat="1" ht="15.75" x14ac:dyDescent="0.25">
      <c r="A220" s="8"/>
      <c r="B220" s="21"/>
      <c r="C220" s="32"/>
      <c r="D220" s="32"/>
      <c r="E220" s="6"/>
      <c r="F220" s="24"/>
      <c r="G220" s="4"/>
      <c r="H220" s="274"/>
    </row>
    <row r="221" spans="1:8" s="14" customFormat="1" ht="63" customHeight="1" x14ac:dyDescent="0.25">
      <c r="A221" s="20"/>
      <c r="B221" s="40" t="s">
        <v>23</v>
      </c>
      <c r="C221" s="408" t="s">
        <v>24</v>
      </c>
      <c r="D221" s="409"/>
      <c r="E221" s="265" t="s">
        <v>194</v>
      </c>
      <c r="F221" s="42" t="s">
        <v>4</v>
      </c>
      <c r="G221" s="265" t="s">
        <v>280</v>
      </c>
      <c r="H221" s="274"/>
    </row>
    <row r="222" spans="1:8" s="2" customFormat="1" ht="32.65" customHeight="1" x14ac:dyDescent="0.25">
      <c r="A222" s="8"/>
      <c r="B222" s="276" t="s">
        <v>88</v>
      </c>
      <c r="C222" s="416" t="s">
        <v>686</v>
      </c>
      <c r="D222" s="417"/>
      <c r="E222" s="71" t="s">
        <v>6</v>
      </c>
      <c r="F222" s="359" t="str">
        <f>IF('1. General Information'!F39="","",'1. General Information'!F39)</f>
        <v/>
      </c>
      <c r="G222" s="248" t="s">
        <v>207</v>
      </c>
      <c r="H222" s="274"/>
    </row>
    <row r="223" spans="1:8" s="2" customFormat="1" x14ac:dyDescent="0.25">
      <c r="A223" s="7"/>
      <c r="B223" s="11"/>
      <c r="C223" s="11"/>
      <c r="D223" s="11"/>
      <c r="F223" s="23"/>
      <c r="H223" s="3"/>
    </row>
    <row r="224" spans="1:8" s="2" customFormat="1" x14ac:dyDescent="0.25">
      <c r="A224" s="7"/>
      <c r="B224" s="11"/>
      <c r="C224" s="11"/>
      <c r="D224" s="11"/>
      <c r="F224" s="23"/>
      <c r="H224" s="3"/>
    </row>
    <row r="225" spans="1:8" s="7" customFormat="1" ht="26.65" customHeight="1" thickBot="1" x14ac:dyDescent="0.3">
      <c r="A225" s="8"/>
      <c r="B225" s="419" t="s">
        <v>668</v>
      </c>
      <c r="C225" s="420"/>
      <c r="D225" s="420"/>
      <c r="E225" s="420"/>
      <c r="F225" s="420"/>
      <c r="G225" s="420"/>
      <c r="H225" s="274"/>
    </row>
    <row r="226" spans="1:8" s="7" customFormat="1" ht="48.75" customHeight="1" thickTop="1" thickBot="1" x14ac:dyDescent="0.3">
      <c r="A226" s="8"/>
      <c r="B226" s="421" t="s">
        <v>732</v>
      </c>
      <c r="C226" s="422"/>
      <c r="D226" s="422"/>
      <c r="E226" s="422"/>
      <c r="F226" s="422"/>
      <c r="G226" s="423"/>
      <c r="H226" s="274"/>
    </row>
    <row r="227" spans="1:8" ht="15.75" thickTop="1" x14ac:dyDescent="0.25"/>
  </sheetData>
  <sheetProtection password="B069" sheet="1" objects="1" scenarios="1"/>
  <protectedRanges>
    <protectedRange sqref="F31 F41:F42 F57 F67:F68 F83 F93:F94 F109 F119:F120 F135 F145:F146 F155:F156 F174 F184:F185 F194:F195" name="Range1_1"/>
  </protectedRanges>
  <mergeCells count="120">
    <mergeCell ref="B219:G219"/>
    <mergeCell ref="C221:D221"/>
    <mergeCell ref="B225:G225"/>
    <mergeCell ref="C222:D222"/>
    <mergeCell ref="C32:D32"/>
    <mergeCell ref="C43:D43"/>
    <mergeCell ref="C186:D186"/>
    <mergeCell ref="C183:D183"/>
    <mergeCell ref="B226:G226"/>
    <mergeCell ref="B64:G64"/>
    <mergeCell ref="B90:G90"/>
    <mergeCell ref="C201:D201"/>
    <mergeCell ref="C202:D202"/>
    <mergeCell ref="C66:D66"/>
    <mergeCell ref="B181:G181"/>
    <mergeCell ref="B199:G199"/>
    <mergeCell ref="C195:D195"/>
    <mergeCell ref="C81:D81"/>
    <mergeCell ref="C92:D92"/>
    <mergeCell ref="C107:D107"/>
    <mergeCell ref="C172:D172"/>
    <mergeCell ref="C193:D193"/>
    <mergeCell ref="C146:D146"/>
    <mergeCell ref="C147:D147"/>
    <mergeCell ref="C194:D194"/>
    <mergeCell ref="C187:D187"/>
    <mergeCell ref="C176:D176"/>
    <mergeCell ref="C177:D177"/>
    <mergeCell ref="C184:D184"/>
    <mergeCell ref="C185:D185"/>
    <mergeCell ref="C173:D173"/>
    <mergeCell ref="C120:D120"/>
    <mergeCell ref="C144:D144"/>
    <mergeCell ref="C154:D154"/>
    <mergeCell ref="C121:D121"/>
    <mergeCell ref="C122:D122"/>
    <mergeCell ref="C135:D135"/>
    <mergeCell ref="B152:G152"/>
    <mergeCell ref="C148:D148"/>
    <mergeCell ref="B165:G165"/>
    <mergeCell ref="B160:G160"/>
    <mergeCell ref="C155:D155"/>
    <mergeCell ref="B191:G191"/>
    <mergeCell ref="C134:D134"/>
    <mergeCell ref="C175:D175"/>
    <mergeCell ref="C174:D174"/>
    <mergeCell ref="C136:D136"/>
    <mergeCell ref="C137:D137"/>
    <mergeCell ref="C108:D108"/>
    <mergeCell ref="C156:D156"/>
    <mergeCell ref="C163:D163"/>
    <mergeCell ref="C133:D133"/>
    <mergeCell ref="C162:D162"/>
    <mergeCell ref="C109:D109"/>
    <mergeCell ref="C110:D110"/>
    <mergeCell ref="C111:D111"/>
    <mergeCell ref="C112:D112"/>
    <mergeCell ref="C119:D119"/>
    <mergeCell ref="C118:D118"/>
    <mergeCell ref="B124:G124"/>
    <mergeCell ref="C138:D138"/>
    <mergeCell ref="C145:D145"/>
    <mergeCell ref="B204:G204"/>
    <mergeCell ref="B205:G205"/>
    <mergeCell ref="C212:D212"/>
    <mergeCell ref="B209:G209"/>
    <mergeCell ref="B215:G215"/>
    <mergeCell ref="C211:D211"/>
    <mergeCell ref="B214:G214"/>
    <mergeCell ref="B2:G2"/>
    <mergeCell ref="B4:G4"/>
    <mergeCell ref="B38:G38"/>
    <mergeCell ref="C70:D70"/>
    <mergeCell ref="C82:D82"/>
    <mergeCell ref="B9:G9"/>
    <mergeCell ref="C29:D29"/>
    <mergeCell ref="C30:D30"/>
    <mergeCell ref="C31:D31"/>
    <mergeCell ref="B116:G116"/>
    <mergeCell ref="C59:D59"/>
    <mergeCell ref="C60:D60"/>
    <mergeCell ref="C67:D67"/>
    <mergeCell ref="C68:D68"/>
    <mergeCell ref="C69:D69"/>
    <mergeCell ref="C84:D84"/>
    <mergeCell ref="C85:D85"/>
    <mergeCell ref="C12:E12"/>
    <mergeCell ref="C13:E13"/>
    <mergeCell ref="C14:E14"/>
    <mergeCell ref="C15:E15"/>
    <mergeCell ref="C16:E16"/>
    <mergeCell ref="F18:G18"/>
    <mergeCell ref="F12:G12"/>
    <mergeCell ref="F13:G13"/>
    <mergeCell ref="F14:G14"/>
    <mergeCell ref="F15:G15"/>
    <mergeCell ref="F16:G16"/>
    <mergeCell ref="F17:G17"/>
    <mergeCell ref="C18:D18"/>
    <mergeCell ref="C17:E17"/>
    <mergeCell ref="B98:G98"/>
    <mergeCell ref="B72:G72"/>
    <mergeCell ref="B46:G46"/>
    <mergeCell ref="B20:G20"/>
    <mergeCell ref="C83:D83"/>
    <mergeCell ref="C33:D33"/>
    <mergeCell ref="C86:D86"/>
    <mergeCell ref="C93:D93"/>
    <mergeCell ref="C44:D44"/>
    <mergeCell ref="C56:D56"/>
    <mergeCell ref="C57:D57"/>
    <mergeCell ref="C58:D58"/>
    <mergeCell ref="C42:D42"/>
    <mergeCell ref="C34:D34"/>
    <mergeCell ref="C41:D41"/>
    <mergeCell ref="C40:D40"/>
    <mergeCell ref="C55:D55"/>
    <mergeCell ref="C94:D94"/>
    <mergeCell ref="C95:D95"/>
    <mergeCell ref="C96:D96"/>
  </mergeCells>
  <conditionalFormatting sqref="A207:G207 B208:G210 A208:A215 B213:G213">
    <cfRule type="expression" dxfId="5" priority="7" stopIfTrue="1">
      <formula>$F$32="Yes"</formula>
    </cfRule>
  </conditionalFormatting>
  <conditionalFormatting sqref="B214:G214">
    <cfRule type="expression" dxfId="4" priority="6" stopIfTrue="1">
      <formula>$F$212="Yes"</formula>
    </cfRule>
  </conditionalFormatting>
  <conditionalFormatting sqref="B215:G215">
    <cfRule type="expression" dxfId="3" priority="5" stopIfTrue="1">
      <formula>$F$212="Yes"</formula>
    </cfRule>
  </conditionalFormatting>
  <conditionalFormatting sqref="B225:G225">
    <cfRule type="expression" dxfId="2" priority="2" stopIfTrue="1">
      <formula>$F$222="Yes"</formula>
    </cfRule>
  </conditionalFormatting>
  <conditionalFormatting sqref="B226:G226">
    <cfRule type="expression" dxfId="1" priority="1" stopIfTrue="1">
      <formula>$F$222="Yes"</formula>
    </cfRule>
  </conditionalFormatting>
  <dataValidations count="1">
    <dataValidation type="whole" errorStyle="information" allowBlank="1" showInputMessage="1" showErrorMessage="1" error="Format: Please refer to general instruction No 9 in the 'Read me' tab." sqref="F31 F41:F42 F57 F67:F68 F83 F93:F94 F109 F119:F120 F135 F145:F146 F155:F156 F174 F184:F185 F194:F195">
      <formula1>0</formula1>
      <formula2>900000000000000</formula2>
    </dataValidation>
  </dataValidations>
  <hyperlinks>
    <hyperlink ref="C12" location="'3. Deductions'!B19" display="A. Deductible amount of qualifying liabilities related to clearing activities"/>
    <hyperlink ref="C13" location="'3. Deductions'!B45" display="B. Deductible amount of qualifying liabilities related to the activities of a central securities depository (CSD)"/>
    <hyperlink ref="C14" location="'3. Deductions'!B71" display="C. Deductible amount of qualifying liabilities that arise by virtue of holding client assets or client money"/>
    <hyperlink ref="C15" location="'3. Deductions'!B97" display="D. Deductible amount of qualifying liabilities that arise from promotional loans"/>
    <hyperlink ref="C16" location="'3. Deductions'!B123" display="E. Deductible amount of assets and liabilities arising from qualifying Institutional Protection Scheme (IPS) liabilities "/>
    <hyperlink ref="C17" location="'3. Deductions'!B164" display="F. Deductible amount of assets and liabilities arising from qualifying intragroup liabilities"/>
    <hyperlink ref="G30" location="'5. Definitions and guidance'!B45" display="Link"/>
    <hyperlink ref="G31:G34" location="'5. Definitions and guidance'!B51" display="Link"/>
    <hyperlink ref="G31" location="'5. Definitions and guidance'!B46" display="Link"/>
    <hyperlink ref="G32" location="'5. Definitions and guidance'!B47" display="Link"/>
    <hyperlink ref="G33" location="'5. Definitions and guidance'!B48" display="Link"/>
    <hyperlink ref="G34" location="'5. Definitions and guidance'!B49" display="Link"/>
    <hyperlink ref="G41:G44" location="'5. Definitions and guidance'!B51" display="Link"/>
    <hyperlink ref="G41" location="'5. Definitions and guidance'!B50" display="Link"/>
    <hyperlink ref="G42" location="'5. Definitions and guidance'!B51" display="Link"/>
    <hyperlink ref="G43" location="'5. Definitions and guidance'!B52" display="Link"/>
    <hyperlink ref="G44" location="'5. Definitions and guidance'!B53" display="Link"/>
    <hyperlink ref="G56:G60" location="'5. Definitions and guidance'!B51" display="Link"/>
    <hyperlink ref="G56" location="'5. Definitions and guidance'!B54" display="Link"/>
    <hyperlink ref="G57" location="'5. Definitions and guidance'!B55" display="Link"/>
    <hyperlink ref="G58" location="'5. Definitions and guidance'!B56" display="Link"/>
    <hyperlink ref="G59" location="'5. Definitions and guidance'!B57" display="Link"/>
    <hyperlink ref="G60" location="'5. Definitions and guidance'!B58" display="Link"/>
    <hyperlink ref="G67:G70" location="'5. Definitions and guidance'!B51" display="Link"/>
    <hyperlink ref="G67" location="'5. Definitions and guidance'!B59" display="Link"/>
    <hyperlink ref="G68" location="'5. Definitions and guidance'!B60" display="Link"/>
    <hyperlink ref="G69" location="'5. Definitions and guidance'!B61" display="Link"/>
    <hyperlink ref="G70" location="'5. Definitions and guidance'!B62" display="Link"/>
    <hyperlink ref="G82:G86" location="'5. Definitions and guidance'!B51" display="Link"/>
    <hyperlink ref="G82" location="'5. Definitions and guidance'!B63" display="Link"/>
    <hyperlink ref="G83" location="'5. Definitions and guidance'!B64" display="Link"/>
    <hyperlink ref="G84" location="'5. Definitions and guidance'!B65" display="Link"/>
    <hyperlink ref="G85" location="'5. Definitions and guidance'!B66" display="Link"/>
    <hyperlink ref="G86" location="'5. Definitions and guidance'!B67" display="Link"/>
    <hyperlink ref="G93:G96" location="'5. Definitions and guidance'!B51" display="Link"/>
    <hyperlink ref="G93" location="'5. Definitions and guidance'!B68" display="Link"/>
    <hyperlink ref="G94" location="'5. Definitions and guidance'!B69" display="Link"/>
    <hyperlink ref="G95" location="'5. Definitions and guidance'!B70" display="Link"/>
    <hyperlink ref="G96" location="'5. Definitions and guidance'!B71" display="Link"/>
    <hyperlink ref="G108:G112" location="'5. Definitions and guidance'!B51" display="Link"/>
    <hyperlink ref="G108" location="'5. Definitions and guidance'!B72" display="Link"/>
    <hyperlink ref="G109" location="'5. Definitions and guidance'!B73" display="Link"/>
    <hyperlink ref="G110" location="'5. Definitions and guidance'!B74" display="Link"/>
    <hyperlink ref="G111" location="'5. Definitions and guidance'!B75" display="Link"/>
    <hyperlink ref="G112" location="'5. Definitions and guidance'!B76" display="Link"/>
    <hyperlink ref="G119:G122" location="'5. Definitions and guidance'!B51" display="Link"/>
    <hyperlink ref="G119" location="'5. Definitions and guidance'!B77" display="Link"/>
    <hyperlink ref="G120" location="'5. Definitions and guidance'!B78" display="Link"/>
    <hyperlink ref="G121" location="'5. Definitions and guidance'!B79" display="Link"/>
    <hyperlink ref="G122" location="'5. Definitions and guidance'!B80" display="Link"/>
    <hyperlink ref="G134:G138" location="'5. Definitions and guidance'!B51" display="Link"/>
    <hyperlink ref="G134" location="'5. Definitions and guidance'!B81" display="Link"/>
    <hyperlink ref="G135" location="'5. Definitions and guidance'!B82" display="Link"/>
    <hyperlink ref="G136" location="'5. Definitions and guidance'!B83" display="Link"/>
    <hyperlink ref="G137" location="'5. Definitions and guidance'!B84" display="Link"/>
    <hyperlink ref="G138" location="'5. Definitions and guidance'!B85" display="Link"/>
    <hyperlink ref="G145:G148" location="'5. Definitions and guidance'!B51" display="Link"/>
    <hyperlink ref="G145" location="'5. Definitions and guidance'!B86" display="Link"/>
    <hyperlink ref="G146" location="'5. Definitions and guidance'!B87" display="Link"/>
    <hyperlink ref="G147" location="'5. Definitions and guidance'!B88" display="Link"/>
    <hyperlink ref="G148" location="'5. Definitions and guidance'!B89" display="Link"/>
    <hyperlink ref="G155" location="'5. Definitions and guidance'!B90" display="Link"/>
    <hyperlink ref="G156" location="'5. Definitions and guidance'!B91" display="Link"/>
    <hyperlink ref="G163" location="'5. Definitions and guidance'!B92" display="Link"/>
    <hyperlink ref="G173:G177" location="'5. Definitions and guidance'!B99" display="Link"/>
    <hyperlink ref="G173" location="'5. Definitions and guidance'!B93" display="Link"/>
    <hyperlink ref="G174" location="'5. Definitions and guidance'!B94" display="Link"/>
    <hyperlink ref="G175" location="'5. Definitions and guidance'!B95" display="Link"/>
    <hyperlink ref="G176" location="'5. Definitions and guidance'!B96" display="Link"/>
    <hyperlink ref="G177" location="'5. Definitions and guidance'!B97" display="Link"/>
    <hyperlink ref="G184:G187" location="'5. Definitions and guidance'!B99" display="Link"/>
    <hyperlink ref="G184" location="'5. Definitions and guidance'!B98" display="Link"/>
    <hyperlink ref="G185" location="'5. Definitions and guidance'!B99" display="Link"/>
    <hyperlink ref="G186" location="'5. Definitions and guidance'!B100" display="Link"/>
    <hyperlink ref="G187" location="'5. Definitions and guidance'!B101" display="Link"/>
    <hyperlink ref="G194" location="'5. Definitions and guidance'!B102" display="Link"/>
    <hyperlink ref="G195" location="'5. Definitions and guidance'!B103" display="Link"/>
    <hyperlink ref="G202" location="'5. Definitions and guidance'!B104" display="Link"/>
    <hyperlink ref="G212" location="'5. Definitions and guidance'!B105" display="Link"/>
    <hyperlink ref="C18" location="'3. Deductions'!B206" display="G. Simplified calculation methods"/>
    <hyperlink ref="G222" location="'5. Definitions and guidance'!B106" display="Link"/>
    <hyperlink ref="C12:E12" location="'3. Deductions'!B20" display="A. Deductible amount of qualifying liabilities related to clearing activities"/>
    <hyperlink ref="C13:E13" location="'3. Deductions'!B46" display="B. Deductible amount of qualifying liabilities related to the activities of a central securities depository (CSD)"/>
    <hyperlink ref="C14:E14" location="'3. Deductions'!B72" display="C. Deductible amount of qualifying liabilities that arise by virtue of holding client assets or client money"/>
    <hyperlink ref="C15:E15" location="'3. Deductions'!B98" display="D. Deductible amount of qualifying liabilities that arise from promotional loans"/>
    <hyperlink ref="C16:E16" location="'3. Deductions'!B124" display="E. Deductible amount of assets and liabilities arising from qualifying Institutional Protection Scheme (IPS) liabilities "/>
    <hyperlink ref="C17:E17" location="'3. Deductions'!B165" display="F. Deductible amount of assets and liabilities arising from qualifying intragroup liabilities"/>
    <hyperlink ref="C18:D18" location="'3. Deductions'!B204" display="G. Simplified calculation methods"/>
  </hyperlinks>
  <pageMargins left="0.70866141732283472" right="0.62992125984251968" top="0.74803149606299213" bottom="0.74803149606299213" header="0.31496062992125984" footer="0.31496062992125984"/>
  <pageSetup paperSize="9" scale="50" fitToHeight="8" orientation="portrait" r:id="rId1"/>
  <headerFooter>
    <oddFooter>&amp;LEx-ante contributions to the Single Resolution Fund - reporting form for the 2017 contribution period&amp;R3. Deductions -  &amp;P/&amp;N</oddFooter>
  </headerFooter>
  <rowBreaks count="6" manualBreakCount="6">
    <brk id="45" min="1" max="6" man="1"/>
    <brk id="71" min="1" max="6" man="1"/>
    <brk id="97" min="1" max="6" man="1"/>
    <brk id="123" min="1" max="6" man="1"/>
    <brk id="164" min="1" max="6" man="1"/>
    <brk id="203" min="1" max="6" man="1"/>
  </rowBreaks>
  <ignoredErrors>
    <ignoredError sqref="B155 B145:B146 B135 B163 B136:B138 B147:B148 B15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1:IV137"/>
  <sheetViews>
    <sheetView showGridLines="0" zoomScaleNormal="100" zoomScaleSheetLayoutView="85" zoomScalePageLayoutView="70" workbookViewId="0">
      <selection activeCell="E26" sqref="E26"/>
    </sheetView>
  </sheetViews>
  <sheetFormatPr defaultColWidth="8.7109375" defaultRowHeight="15" x14ac:dyDescent="0.25"/>
  <cols>
    <col min="1" max="1" width="2.42578125" style="7" customWidth="1"/>
    <col min="2" max="2" width="5.7109375" style="11" customWidth="1"/>
    <col min="3" max="3" width="78.7109375" style="11" customWidth="1"/>
    <col min="4" max="4" width="20.7109375" style="2" customWidth="1"/>
    <col min="5" max="5" width="50.7109375" style="23" customWidth="1"/>
    <col min="6" max="6" width="13.7109375" style="2" customWidth="1"/>
    <col min="7" max="7" width="8.7109375" style="3"/>
    <col min="8" max="16384" width="8.7109375" style="2"/>
  </cols>
  <sheetData>
    <row r="1" spans="1:10" ht="15" customHeight="1" x14ac:dyDescent="0.3"/>
    <row r="2" spans="1:10" s="4" customFormat="1" ht="15.6" hidden="1" x14ac:dyDescent="0.3">
      <c r="A2" s="7"/>
      <c r="B2" s="362"/>
      <c r="C2" s="363"/>
      <c r="D2" s="363"/>
      <c r="E2" s="363"/>
      <c r="F2" s="364"/>
      <c r="G2" s="267"/>
      <c r="H2" s="9"/>
      <c r="I2" s="9"/>
      <c r="J2" s="9"/>
    </row>
    <row r="3" spans="1:10" ht="14.45" hidden="1" x14ac:dyDescent="0.3"/>
    <row r="4" spans="1:10" s="11" customFormat="1" ht="49.9" customHeight="1" x14ac:dyDescent="0.3">
      <c r="A4" s="10"/>
      <c r="B4" s="412" t="s">
        <v>674</v>
      </c>
      <c r="C4" s="413"/>
      <c r="D4" s="413"/>
      <c r="E4" s="413"/>
      <c r="F4" s="413"/>
      <c r="G4" s="59"/>
    </row>
    <row r="5" spans="1:10" s="11" customFormat="1" ht="12" customHeight="1" x14ac:dyDescent="0.3">
      <c r="A5" s="10"/>
      <c r="B5" s="10"/>
      <c r="C5" s="10"/>
      <c r="D5" s="10"/>
      <c r="E5" s="10"/>
      <c r="F5" s="10"/>
      <c r="G5" s="317"/>
    </row>
    <row r="6" spans="1:10" ht="15" customHeight="1" x14ac:dyDescent="0.3">
      <c r="B6" s="21"/>
    </row>
    <row r="7" spans="1:10" ht="15.6" x14ac:dyDescent="0.3">
      <c r="B7" s="134" t="s">
        <v>434</v>
      </c>
    </row>
    <row r="8" spans="1:10" ht="110.65" customHeight="1" x14ac:dyDescent="0.3">
      <c r="B8" s="455" t="s">
        <v>737</v>
      </c>
      <c r="C8" s="456"/>
      <c r="D8" s="456"/>
      <c r="E8" s="456"/>
      <c r="F8" s="456"/>
    </row>
    <row r="9" spans="1:10" ht="14.45" x14ac:dyDescent="0.3">
      <c r="B9" s="32"/>
    </row>
    <row r="10" spans="1:10" ht="15.6" x14ac:dyDescent="0.3">
      <c r="B10" s="102" t="s">
        <v>125</v>
      </c>
      <c r="C10" s="46"/>
    </row>
    <row r="11" spans="1:10" ht="15.6" x14ac:dyDescent="0.3">
      <c r="B11" s="102"/>
      <c r="C11" s="255" t="s">
        <v>126</v>
      </c>
    </row>
    <row r="12" spans="1:10" ht="15.6" x14ac:dyDescent="0.3">
      <c r="B12" s="102"/>
      <c r="C12" s="324" t="s">
        <v>653</v>
      </c>
    </row>
    <row r="13" spans="1:10" ht="15.75" x14ac:dyDescent="0.25">
      <c r="B13" s="102"/>
      <c r="C13" s="324" t="s">
        <v>654</v>
      </c>
    </row>
    <row r="14" spans="1:10" ht="15.75" x14ac:dyDescent="0.25">
      <c r="B14" s="103"/>
      <c r="C14" s="361" t="s">
        <v>127</v>
      </c>
    </row>
    <row r="15" spans="1:10" x14ac:dyDescent="0.25">
      <c r="B15" s="32"/>
    </row>
    <row r="16" spans="1:10" ht="18.75" x14ac:dyDescent="0.25">
      <c r="B16" s="414" t="s">
        <v>8</v>
      </c>
      <c r="C16" s="414"/>
      <c r="D16" s="414"/>
      <c r="E16" s="414"/>
      <c r="F16" s="414"/>
    </row>
    <row r="17" spans="1:6" ht="18.75" x14ac:dyDescent="0.3">
      <c r="B17" s="73"/>
      <c r="C17" s="74"/>
      <c r="D17" s="75"/>
      <c r="E17" s="76"/>
      <c r="F17" s="128" t="s">
        <v>108</v>
      </c>
    </row>
    <row r="18" spans="1:6" s="3" customFormat="1" ht="18.75" x14ac:dyDescent="0.3">
      <c r="A18" s="7"/>
      <c r="B18" s="28"/>
      <c r="C18" s="59"/>
      <c r="E18" s="29"/>
      <c r="F18" s="34"/>
    </row>
    <row r="19" spans="1:6" ht="15.75" x14ac:dyDescent="0.25">
      <c r="B19" s="454" t="s">
        <v>33</v>
      </c>
      <c r="C19" s="454"/>
      <c r="D19" s="454"/>
      <c r="E19" s="454"/>
      <c r="F19" s="454"/>
    </row>
    <row r="20" spans="1:6" ht="15.75" x14ac:dyDescent="0.25">
      <c r="B20" s="46"/>
      <c r="C20" s="46"/>
    </row>
    <row r="21" spans="1:6" ht="15.75" x14ac:dyDescent="0.25">
      <c r="B21" s="228" t="s">
        <v>541</v>
      </c>
      <c r="C21" s="46"/>
    </row>
    <row r="23" spans="1:6" ht="15.75" x14ac:dyDescent="0.25">
      <c r="B23" s="43" t="s">
        <v>34</v>
      </c>
    </row>
    <row r="25" spans="1:6" s="14" customFormat="1" ht="63" x14ac:dyDescent="0.25">
      <c r="A25" s="20"/>
      <c r="B25" s="40" t="s">
        <v>23</v>
      </c>
      <c r="C25" s="41" t="s">
        <v>24</v>
      </c>
      <c r="D25" s="41" t="s">
        <v>441</v>
      </c>
      <c r="E25" s="42" t="s">
        <v>4</v>
      </c>
      <c r="F25" s="233" t="s">
        <v>280</v>
      </c>
    </row>
    <row r="26" spans="1:6" ht="34.15" customHeight="1" x14ac:dyDescent="0.25">
      <c r="A26" s="8"/>
      <c r="B26" s="132" t="s">
        <v>287</v>
      </c>
      <c r="C26" s="127" t="s">
        <v>109</v>
      </c>
      <c r="D26" s="127" t="s">
        <v>6</v>
      </c>
      <c r="E26" s="349"/>
      <c r="F26" s="277" t="s">
        <v>207</v>
      </c>
    </row>
    <row r="27" spans="1:6" ht="49.15" customHeight="1" x14ac:dyDescent="0.25">
      <c r="A27" s="8"/>
      <c r="B27" s="145" t="s">
        <v>288</v>
      </c>
      <c r="C27" s="144" t="s">
        <v>37</v>
      </c>
      <c r="D27" s="144" t="s">
        <v>644</v>
      </c>
      <c r="E27" s="356"/>
      <c r="F27" s="277" t="s">
        <v>207</v>
      </c>
    </row>
    <row r="28" spans="1:6" ht="33.6" customHeight="1" x14ac:dyDescent="0.25">
      <c r="A28" s="8"/>
      <c r="B28" s="152" t="s">
        <v>289</v>
      </c>
      <c r="C28" s="70" t="s">
        <v>339</v>
      </c>
      <c r="D28" s="147" t="s">
        <v>98</v>
      </c>
      <c r="E28" s="67"/>
      <c r="F28" s="277" t="s">
        <v>207</v>
      </c>
    </row>
    <row r="29" spans="1:6" ht="33" customHeight="1" x14ac:dyDescent="0.25">
      <c r="A29" s="8"/>
      <c r="B29" s="123" t="s">
        <v>290</v>
      </c>
      <c r="C29" s="120" t="s">
        <v>340</v>
      </c>
      <c r="D29" s="127" t="s">
        <v>102</v>
      </c>
      <c r="E29" s="88"/>
      <c r="F29" s="277" t="s">
        <v>207</v>
      </c>
    </row>
    <row r="30" spans="1:6" ht="31.5" x14ac:dyDescent="0.25">
      <c r="A30" s="8"/>
      <c r="B30" s="123" t="s">
        <v>291</v>
      </c>
      <c r="C30" s="120" t="s">
        <v>341</v>
      </c>
      <c r="D30" s="322" t="s">
        <v>687</v>
      </c>
      <c r="E30" s="88"/>
      <c r="F30" s="277" t="s">
        <v>207</v>
      </c>
    </row>
    <row r="31" spans="1:6" ht="19.149999999999999" customHeight="1" x14ac:dyDescent="0.25">
      <c r="A31" s="8"/>
      <c r="B31" s="152" t="s">
        <v>35</v>
      </c>
      <c r="C31" s="147" t="s">
        <v>372</v>
      </c>
      <c r="D31" s="158">
        <v>0</v>
      </c>
      <c r="E31" s="157"/>
      <c r="F31" s="277" t="s">
        <v>207</v>
      </c>
    </row>
    <row r="32" spans="1:6" ht="15.75" x14ac:dyDescent="0.25">
      <c r="A32" s="8"/>
      <c r="B32" s="47"/>
      <c r="C32" s="48"/>
      <c r="D32" s="49"/>
      <c r="E32" s="50"/>
      <c r="F32" s="51"/>
    </row>
    <row r="33" spans="1:6" ht="15.75" x14ac:dyDescent="0.25">
      <c r="B33" s="43" t="s">
        <v>38</v>
      </c>
      <c r="C33" s="46"/>
      <c r="D33" s="39"/>
      <c r="E33" s="45"/>
      <c r="F33" s="39"/>
    </row>
    <row r="34" spans="1:6" ht="15.75" x14ac:dyDescent="0.25">
      <c r="B34" s="46"/>
      <c r="C34" s="46"/>
      <c r="D34" s="39"/>
      <c r="E34" s="45"/>
      <c r="F34" s="39"/>
    </row>
    <row r="35" spans="1:6" s="14" customFormat="1" ht="63" x14ac:dyDescent="0.25">
      <c r="A35" s="20"/>
      <c r="B35" s="40" t="s">
        <v>23</v>
      </c>
      <c r="C35" s="41" t="s">
        <v>24</v>
      </c>
      <c r="D35" s="41" t="s">
        <v>441</v>
      </c>
      <c r="E35" s="42" t="s">
        <v>4</v>
      </c>
      <c r="F35" s="352" t="s">
        <v>280</v>
      </c>
    </row>
    <row r="36" spans="1:6" ht="32.65" customHeight="1" x14ac:dyDescent="0.25">
      <c r="A36" s="8"/>
      <c r="B36" s="132" t="s">
        <v>36</v>
      </c>
      <c r="C36" s="127" t="s">
        <v>110</v>
      </c>
      <c r="D36" s="127" t="s">
        <v>6</v>
      </c>
      <c r="E36" s="96"/>
      <c r="F36" s="277" t="s">
        <v>207</v>
      </c>
    </row>
    <row r="37" spans="1:6" ht="48.6" customHeight="1" x14ac:dyDescent="0.25">
      <c r="A37" s="8"/>
      <c r="B37" s="122" t="s">
        <v>292</v>
      </c>
      <c r="C37" s="121" t="s">
        <v>39</v>
      </c>
      <c r="D37" s="121" t="s">
        <v>644</v>
      </c>
      <c r="E37" s="356"/>
      <c r="F37" s="277" t="s">
        <v>207</v>
      </c>
    </row>
    <row r="38" spans="1:6" ht="32.65" customHeight="1" x14ac:dyDescent="0.25">
      <c r="A38" s="8"/>
      <c r="B38" s="122" t="s">
        <v>293</v>
      </c>
      <c r="C38" s="70" t="s">
        <v>339</v>
      </c>
      <c r="D38" s="127" t="s">
        <v>98</v>
      </c>
      <c r="E38" s="67"/>
      <c r="F38" s="277" t="s">
        <v>207</v>
      </c>
    </row>
    <row r="39" spans="1:6" ht="31.5" x14ac:dyDescent="0.25">
      <c r="A39" s="8"/>
      <c r="B39" s="122" t="s">
        <v>294</v>
      </c>
      <c r="C39" s="120" t="s">
        <v>340</v>
      </c>
      <c r="D39" s="127" t="s">
        <v>102</v>
      </c>
      <c r="E39" s="88"/>
      <c r="F39" s="277" t="s">
        <v>207</v>
      </c>
    </row>
    <row r="40" spans="1:6" ht="31.5" x14ac:dyDescent="0.25">
      <c r="A40" s="8"/>
      <c r="B40" s="145" t="s">
        <v>295</v>
      </c>
      <c r="C40" s="120" t="s">
        <v>341</v>
      </c>
      <c r="D40" s="322" t="s">
        <v>687</v>
      </c>
      <c r="E40" s="88"/>
      <c r="F40" s="277" t="s">
        <v>207</v>
      </c>
    </row>
    <row r="41" spans="1:6" ht="18.600000000000001" customHeight="1" x14ac:dyDescent="0.25">
      <c r="A41" s="8"/>
      <c r="B41" s="145" t="s">
        <v>296</v>
      </c>
      <c r="C41" s="144" t="s">
        <v>371</v>
      </c>
      <c r="D41" s="155" t="s">
        <v>103</v>
      </c>
      <c r="E41" s="340"/>
      <c r="F41" s="277" t="s">
        <v>207</v>
      </c>
    </row>
    <row r="42" spans="1:6" ht="18.600000000000001" customHeight="1" x14ac:dyDescent="0.25">
      <c r="A42" s="8"/>
      <c r="B42" s="145" t="s">
        <v>297</v>
      </c>
      <c r="C42" s="144" t="s">
        <v>369</v>
      </c>
      <c r="D42" s="155" t="s">
        <v>103</v>
      </c>
      <c r="E42" s="340"/>
      <c r="F42" s="277" t="s">
        <v>207</v>
      </c>
    </row>
    <row r="43" spans="1:6" ht="33" customHeight="1" x14ac:dyDescent="0.25">
      <c r="A43" s="8"/>
      <c r="B43" s="152" t="s">
        <v>298</v>
      </c>
      <c r="C43" s="147" t="s">
        <v>370</v>
      </c>
      <c r="D43" s="154">
        <v>0</v>
      </c>
      <c r="E43" s="258" t="str">
        <f>IF(AND(ISNUMBER(E42),ISNUMBER(E41)),IF(E42&gt;0,E41/E42,0),"")</f>
        <v/>
      </c>
      <c r="F43" s="277" t="s">
        <v>207</v>
      </c>
    </row>
    <row r="44" spans="1:6" ht="15.75" x14ac:dyDescent="0.25">
      <c r="A44" s="8"/>
      <c r="B44" s="47"/>
      <c r="C44" s="52"/>
      <c r="D44" s="49"/>
      <c r="E44" s="53"/>
      <c r="F44" s="51"/>
    </row>
    <row r="45" spans="1:6" ht="15.75" x14ac:dyDescent="0.25">
      <c r="B45" s="43" t="s">
        <v>40</v>
      </c>
      <c r="C45" s="46"/>
      <c r="D45" s="39"/>
      <c r="E45" s="45"/>
      <c r="F45" s="39"/>
    </row>
    <row r="46" spans="1:6" ht="15.75" x14ac:dyDescent="0.25">
      <c r="B46" s="46"/>
      <c r="C46" s="46"/>
      <c r="D46" s="39"/>
      <c r="E46" s="45"/>
      <c r="F46" s="39"/>
    </row>
    <row r="47" spans="1:6" s="14" customFormat="1" ht="63" x14ac:dyDescent="0.25">
      <c r="A47" s="20"/>
      <c r="B47" s="40" t="s">
        <v>23</v>
      </c>
      <c r="C47" s="41" t="s">
        <v>24</v>
      </c>
      <c r="D47" s="41" t="s">
        <v>441</v>
      </c>
      <c r="E47" s="42" t="s">
        <v>4</v>
      </c>
      <c r="F47" s="233" t="s">
        <v>280</v>
      </c>
    </row>
    <row r="48" spans="1:6" ht="18.600000000000001" customHeight="1" x14ac:dyDescent="0.25">
      <c r="A48" s="8"/>
      <c r="B48" s="145" t="s">
        <v>111</v>
      </c>
      <c r="C48" s="144" t="s">
        <v>373</v>
      </c>
      <c r="D48" s="155" t="s">
        <v>103</v>
      </c>
      <c r="E48" s="340"/>
      <c r="F48" s="277" t="s">
        <v>207</v>
      </c>
    </row>
    <row r="49" spans="1:256" ht="33" customHeight="1" x14ac:dyDescent="0.25">
      <c r="A49" s="8"/>
      <c r="B49" s="132" t="s">
        <v>112</v>
      </c>
      <c r="C49" s="127" t="s">
        <v>374</v>
      </c>
      <c r="D49" s="133">
        <v>0</v>
      </c>
      <c r="E49" s="259" t="str">
        <f>IF(AND(ISNUMBER(E42),ISNUMBER(E48)),IF(E48&gt;0,E42/E48,0),"")</f>
        <v/>
      </c>
      <c r="F49" s="277" t="s">
        <v>207</v>
      </c>
    </row>
    <row r="50" spans="1:256" s="7" customFormat="1" ht="14.65" customHeight="1" x14ac:dyDescent="0.25">
      <c r="B50" s="10"/>
      <c r="C50" s="10"/>
      <c r="E50" s="35"/>
    </row>
    <row r="51" spans="1:256" ht="18.75" x14ac:dyDescent="0.25">
      <c r="B51" s="371" t="s">
        <v>107</v>
      </c>
      <c r="C51" s="371"/>
      <c r="D51" s="371"/>
      <c r="E51" s="371"/>
      <c r="F51" s="371"/>
    </row>
    <row r="52" spans="1:256" ht="18.75" x14ac:dyDescent="0.25">
      <c r="B52" s="125"/>
      <c r="C52" s="74"/>
      <c r="D52" s="75"/>
      <c r="E52" s="76"/>
      <c r="F52" s="128" t="s">
        <v>113</v>
      </c>
    </row>
    <row r="53" spans="1:256" s="3" customFormat="1" ht="18.75" x14ac:dyDescent="0.3">
      <c r="A53" s="7"/>
      <c r="B53" s="28"/>
      <c r="C53" s="59"/>
      <c r="E53" s="29"/>
      <c r="F53" s="34"/>
    </row>
    <row r="54" spans="1:256" ht="15.75" x14ac:dyDescent="0.25">
      <c r="B54" s="454" t="s">
        <v>678</v>
      </c>
      <c r="C54" s="454"/>
      <c r="D54" s="454"/>
      <c r="E54" s="454"/>
      <c r="F54" s="454"/>
    </row>
    <row r="55" spans="1:256" ht="15.75" x14ac:dyDescent="0.25">
      <c r="B55" s="228" t="s">
        <v>541</v>
      </c>
      <c r="C55" s="46"/>
    </row>
    <row r="56" spans="1:256" ht="15.75" x14ac:dyDescent="0.25">
      <c r="B56" s="228"/>
      <c r="C56" s="46"/>
    </row>
    <row r="57" spans="1:256" ht="15.75" x14ac:dyDescent="0.25">
      <c r="B57" s="43" t="s">
        <v>681</v>
      </c>
    </row>
    <row r="58" spans="1:256" ht="15.75" x14ac:dyDescent="0.25">
      <c r="B58" s="228" t="s">
        <v>541</v>
      </c>
      <c r="C58" s="46"/>
      <c r="D58" s="39"/>
      <c r="E58" s="45"/>
      <c r="F58" s="39"/>
    </row>
    <row r="59" spans="1:256" s="7" customFormat="1" ht="14.25" customHeight="1" x14ac:dyDescent="0.25">
      <c r="A59" s="8"/>
      <c r="B59" s="47"/>
      <c r="C59" s="62"/>
      <c r="D59" s="55"/>
      <c r="E59" s="50"/>
      <c r="F59" s="56"/>
    </row>
    <row r="60" spans="1:256" ht="18.75" x14ac:dyDescent="0.25">
      <c r="B60" s="414" t="s">
        <v>115</v>
      </c>
      <c r="C60" s="414"/>
      <c r="D60" s="414"/>
      <c r="E60" s="414"/>
      <c r="F60" s="414"/>
    </row>
    <row r="61" spans="1:256" ht="18.75" x14ac:dyDescent="0.25">
      <c r="B61" s="125"/>
      <c r="C61" s="74"/>
      <c r="D61" s="75"/>
      <c r="E61" s="76"/>
      <c r="F61" s="128" t="s">
        <v>114</v>
      </c>
    </row>
    <row r="62" spans="1:256" x14ac:dyDescent="0.25">
      <c r="F62" s="23"/>
    </row>
    <row r="63" spans="1:256" ht="15.75" x14ac:dyDescent="0.25">
      <c r="A63" s="228"/>
      <c r="B63" s="231" t="s">
        <v>541</v>
      </c>
      <c r="C63" s="228"/>
      <c r="D63" s="228"/>
      <c r="E63" s="228"/>
      <c r="F63" s="228"/>
      <c r="G63" s="274"/>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28"/>
      <c r="AP63" s="228"/>
      <c r="AQ63" s="228"/>
      <c r="AR63" s="228"/>
      <c r="AS63" s="228"/>
      <c r="AT63" s="228"/>
      <c r="AU63" s="228"/>
      <c r="AV63" s="228"/>
      <c r="AW63" s="228"/>
      <c r="AX63" s="228"/>
      <c r="AY63" s="228"/>
      <c r="AZ63" s="228"/>
      <c r="BA63" s="228"/>
      <c r="BB63" s="228"/>
      <c r="BC63" s="228"/>
      <c r="BD63" s="228"/>
      <c r="BE63" s="228"/>
      <c r="BF63" s="228"/>
      <c r="BG63" s="228"/>
      <c r="BH63" s="228"/>
      <c r="BI63" s="228"/>
      <c r="BJ63" s="228"/>
      <c r="BK63" s="228"/>
      <c r="BL63" s="228"/>
      <c r="BM63" s="228"/>
      <c r="BN63" s="228"/>
      <c r="BO63" s="228"/>
      <c r="BP63" s="228"/>
      <c r="BQ63" s="228"/>
      <c r="BR63" s="228"/>
      <c r="BS63" s="228"/>
      <c r="BT63" s="228"/>
      <c r="BU63" s="228"/>
      <c r="BV63" s="228"/>
      <c r="BW63" s="228"/>
      <c r="BX63" s="228"/>
      <c r="BY63" s="228"/>
      <c r="BZ63" s="228"/>
      <c r="CA63" s="228"/>
      <c r="CB63" s="228"/>
      <c r="CC63" s="228"/>
      <c r="CD63" s="228"/>
      <c r="CE63" s="228"/>
      <c r="CF63" s="228"/>
      <c r="CG63" s="228"/>
      <c r="CH63" s="228"/>
      <c r="CI63" s="228"/>
      <c r="CJ63" s="228"/>
      <c r="CK63" s="228"/>
      <c r="CL63" s="228"/>
      <c r="CM63" s="228"/>
      <c r="CN63" s="228"/>
      <c r="CO63" s="228"/>
      <c r="CP63" s="228"/>
      <c r="CQ63" s="228"/>
      <c r="CR63" s="228"/>
      <c r="CS63" s="228"/>
      <c r="CT63" s="228"/>
      <c r="CU63" s="228"/>
      <c r="CV63" s="228"/>
      <c r="CW63" s="228"/>
      <c r="CX63" s="228"/>
      <c r="CY63" s="228"/>
      <c r="CZ63" s="228"/>
      <c r="DA63" s="228"/>
      <c r="DB63" s="228"/>
      <c r="DC63" s="228"/>
      <c r="DD63" s="228"/>
      <c r="DE63" s="228"/>
      <c r="DF63" s="228"/>
      <c r="DG63" s="228"/>
      <c r="DH63" s="228"/>
      <c r="DI63" s="228"/>
      <c r="DJ63" s="228"/>
      <c r="DK63" s="228"/>
      <c r="DL63" s="228"/>
      <c r="DM63" s="228"/>
      <c r="DN63" s="228"/>
      <c r="DO63" s="228"/>
      <c r="DP63" s="228"/>
      <c r="DQ63" s="228"/>
      <c r="DR63" s="228"/>
      <c r="DS63" s="228"/>
      <c r="DT63" s="228"/>
      <c r="DU63" s="228"/>
      <c r="DV63" s="228"/>
      <c r="DW63" s="228"/>
      <c r="DX63" s="228"/>
      <c r="DY63" s="228"/>
      <c r="DZ63" s="228"/>
      <c r="EA63" s="228"/>
      <c r="EB63" s="228"/>
      <c r="EC63" s="228"/>
      <c r="ED63" s="228"/>
      <c r="EE63" s="228"/>
      <c r="EF63" s="228"/>
      <c r="EG63" s="228"/>
      <c r="EH63" s="228"/>
      <c r="EI63" s="228"/>
      <c r="EJ63" s="228"/>
      <c r="EK63" s="228"/>
      <c r="EL63" s="228"/>
      <c r="EM63" s="228"/>
      <c r="EN63" s="228"/>
      <c r="EO63" s="228"/>
      <c r="EP63" s="228"/>
      <c r="EQ63" s="228"/>
      <c r="ER63" s="228"/>
      <c r="ES63" s="228"/>
      <c r="ET63" s="228"/>
      <c r="EU63" s="228"/>
      <c r="EV63" s="228"/>
      <c r="EW63" s="228"/>
      <c r="EX63" s="228"/>
      <c r="EY63" s="228"/>
      <c r="EZ63" s="228"/>
      <c r="FA63" s="228"/>
      <c r="FB63" s="228"/>
      <c r="FC63" s="228"/>
      <c r="FD63" s="228"/>
      <c r="FE63" s="228"/>
      <c r="FF63" s="228"/>
      <c r="FG63" s="228"/>
      <c r="FH63" s="228"/>
      <c r="FI63" s="228"/>
      <c r="FJ63" s="228"/>
      <c r="FK63" s="228"/>
      <c r="FL63" s="228"/>
      <c r="FM63" s="228"/>
      <c r="FN63" s="228"/>
      <c r="FO63" s="228"/>
      <c r="FP63" s="228"/>
      <c r="FQ63" s="228"/>
      <c r="FR63" s="228"/>
      <c r="FS63" s="228"/>
      <c r="FT63" s="228"/>
      <c r="FU63" s="228"/>
      <c r="FV63" s="228"/>
      <c r="FW63" s="228"/>
      <c r="FX63" s="228"/>
      <c r="FY63" s="228"/>
      <c r="FZ63" s="228"/>
      <c r="GA63" s="228"/>
      <c r="GB63" s="228"/>
      <c r="GC63" s="228"/>
      <c r="GD63" s="228"/>
      <c r="GE63" s="228"/>
      <c r="GF63" s="228"/>
      <c r="GG63" s="228"/>
      <c r="GH63" s="228"/>
      <c r="GI63" s="228"/>
      <c r="GJ63" s="228"/>
      <c r="GK63" s="228"/>
      <c r="GL63" s="228"/>
      <c r="GM63" s="228"/>
      <c r="GN63" s="228"/>
      <c r="GO63" s="228"/>
      <c r="GP63" s="228"/>
      <c r="GQ63" s="228"/>
      <c r="GR63" s="228"/>
      <c r="GS63" s="228"/>
      <c r="GT63" s="228"/>
      <c r="GU63" s="228"/>
      <c r="GV63" s="228"/>
      <c r="GW63" s="228"/>
      <c r="GX63" s="228"/>
      <c r="GY63" s="228"/>
      <c r="GZ63" s="228"/>
      <c r="HA63" s="228"/>
      <c r="HB63" s="228"/>
      <c r="HC63" s="228"/>
      <c r="HD63" s="228"/>
      <c r="HE63" s="228"/>
      <c r="HF63" s="228"/>
      <c r="HG63" s="228"/>
      <c r="HH63" s="228"/>
      <c r="HI63" s="228"/>
      <c r="HJ63" s="228"/>
      <c r="HK63" s="228"/>
      <c r="HL63" s="228"/>
      <c r="HM63" s="228"/>
      <c r="HN63" s="228"/>
      <c r="HO63" s="228"/>
      <c r="HP63" s="228"/>
      <c r="HQ63" s="228"/>
      <c r="HR63" s="228"/>
      <c r="HS63" s="228"/>
      <c r="HT63" s="228"/>
      <c r="HU63" s="228"/>
      <c r="HV63" s="228"/>
      <c r="HW63" s="228"/>
      <c r="HX63" s="228"/>
      <c r="HY63" s="228"/>
      <c r="HZ63" s="228"/>
      <c r="IA63" s="228"/>
      <c r="IB63" s="228"/>
      <c r="IC63" s="228"/>
      <c r="ID63" s="228"/>
      <c r="IE63" s="228"/>
      <c r="IF63" s="228"/>
      <c r="IG63" s="228"/>
      <c r="IH63" s="228"/>
      <c r="II63" s="228"/>
      <c r="IJ63" s="228"/>
      <c r="IK63" s="228"/>
      <c r="IL63" s="228"/>
      <c r="IM63" s="228"/>
      <c r="IN63" s="228"/>
      <c r="IO63" s="228"/>
      <c r="IP63" s="228"/>
      <c r="IQ63" s="228"/>
      <c r="IR63" s="228"/>
      <c r="IS63" s="228"/>
      <c r="IT63" s="228"/>
      <c r="IU63" s="228"/>
      <c r="IV63" s="228"/>
    </row>
    <row r="64" spans="1:256" x14ac:dyDescent="0.25">
      <c r="B64" s="21"/>
    </row>
    <row r="65" spans="1:6" ht="18.75" x14ac:dyDescent="0.25">
      <c r="B65" s="414" t="s">
        <v>9</v>
      </c>
      <c r="C65" s="414"/>
      <c r="D65" s="414"/>
      <c r="E65" s="414"/>
      <c r="F65" s="414"/>
    </row>
    <row r="66" spans="1:6" ht="18.75" x14ac:dyDescent="0.25">
      <c r="B66" s="125"/>
      <c r="C66" s="74"/>
      <c r="D66" s="75"/>
      <c r="E66" s="76"/>
      <c r="F66" s="128" t="s">
        <v>124</v>
      </c>
    </row>
    <row r="68" spans="1:6" ht="31.15" customHeight="1" x14ac:dyDescent="0.25">
      <c r="B68" s="454" t="s">
        <v>116</v>
      </c>
      <c r="C68" s="454"/>
      <c r="D68" s="454"/>
      <c r="E68" s="454"/>
      <c r="F68" s="454"/>
    </row>
    <row r="70" spans="1:6" s="14" customFormat="1" ht="63" x14ac:dyDescent="0.25">
      <c r="A70" s="20"/>
      <c r="B70" s="40" t="s">
        <v>23</v>
      </c>
      <c r="C70" s="41" t="s">
        <v>24</v>
      </c>
      <c r="D70" s="41" t="s">
        <v>441</v>
      </c>
      <c r="E70" s="42" t="s">
        <v>4</v>
      </c>
      <c r="F70" s="233" t="s">
        <v>280</v>
      </c>
    </row>
    <row r="71" spans="1:6" ht="31.9" customHeight="1" x14ac:dyDescent="0.25">
      <c r="A71" s="8"/>
      <c r="B71" s="152" t="s">
        <v>41</v>
      </c>
      <c r="C71" s="147" t="s">
        <v>375</v>
      </c>
      <c r="D71" s="44" t="s">
        <v>103</v>
      </c>
      <c r="E71" s="341"/>
      <c r="F71" s="277" t="s">
        <v>207</v>
      </c>
    </row>
    <row r="72" spans="1:6" ht="31.5" customHeight="1" x14ac:dyDescent="0.25">
      <c r="A72" s="8"/>
      <c r="B72" s="123" t="s">
        <v>42</v>
      </c>
      <c r="C72" s="90" t="s">
        <v>376</v>
      </c>
      <c r="D72" s="156">
        <v>0</v>
      </c>
      <c r="E72" s="260" t="str">
        <f>IF(AND(ISNUMBER(E42),ISNUMBER(E71)),IF(E42&gt;0,E71/E42,0),"")</f>
        <v/>
      </c>
      <c r="F72" s="277" t="s">
        <v>207</v>
      </c>
    </row>
    <row r="73" spans="1:6" ht="31.5" x14ac:dyDescent="0.25">
      <c r="A73" s="8"/>
      <c r="B73" s="123" t="s">
        <v>43</v>
      </c>
      <c r="C73" s="90" t="s">
        <v>377</v>
      </c>
      <c r="D73" s="133">
        <v>0</v>
      </c>
      <c r="E73" s="258" t="str">
        <f>IF(AND(ISNUMBER(E41),ISNUMBER(E71)),IF(E41&gt;0,E71/E41,0),"")</f>
        <v/>
      </c>
      <c r="F73" s="277" t="s">
        <v>207</v>
      </c>
    </row>
    <row r="74" spans="1:6" ht="31.5" x14ac:dyDescent="0.25">
      <c r="A74" s="8"/>
      <c r="B74" s="123" t="s">
        <v>44</v>
      </c>
      <c r="C74" s="90" t="s">
        <v>378</v>
      </c>
      <c r="D74" s="133">
        <v>0</v>
      </c>
      <c r="E74" s="258" t="str">
        <f>IF(AND(ISNUMBER(E48),ISNUMBER(E71)),IF(E48&gt;0,E71/E48,0),"")</f>
        <v/>
      </c>
      <c r="F74" s="277" t="s">
        <v>207</v>
      </c>
    </row>
    <row r="75" spans="1:6" s="3" customFormat="1" ht="15.75" x14ac:dyDescent="0.25">
      <c r="A75" s="8"/>
      <c r="B75" s="94"/>
      <c r="C75" s="91"/>
      <c r="D75" s="95"/>
      <c r="E75" s="53"/>
      <c r="F75" s="56"/>
    </row>
    <row r="76" spans="1:6" ht="15.75" x14ac:dyDescent="0.25">
      <c r="B76" s="43" t="s">
        <v>117</v>
      </c>
      <c r="C76" s="46"/>
      <c r="D76" s="39"/>
      <c r="E76" s="45"/>
      <c r="F76" s="39"/>
    </row>
    <row r="77" spans="1:6" ht="15.75" x14ac:dyDescent="0.25">
      <c r="B77" s="46"/>
      <c r="C77" s="46"/>
      <c r="D77" s="39"/>
      <c r="E77" s="45"/>
      <c r="F77" s="39"/>
    </row>
    <row r="78" spans="1:6" s="14" customFormat="1" ht="63" x14ac:dyDescent="0.25">
      <c r="A78" s="20"/>
      <c r="B78" s="40" t="s">
        <v>23</v>
      </c>
      <c r="C78" s="41" t="s">
        <v>24</v>
      </c>
      <c r="D78" s="41" t="s">
        <v>441</v>
      </c>
      <c r="E78" s="42" t="s">
        <v>4</v>
      </c>
      <c r="F78" s="233" t="s">
        <v>280</v>
      </c>
    </row>
    <row r="79" spans="1:6" ht="18.600000000000001" customHeight="1" x14ac:dyDescent="0.25">
      <c r="A79" s="8"/>
      <c r="B79" s="152" t="s">
        <v>45</v>
      </c>
      <c r="C79" s="147" t="s">
        <v>379</v>
      </c>
      <c r="D79" s="44" t="s">
        <v>103</v>
      </c>
      <c r="E79" s="341"/>
      <c r="F79" s="277" t="s">
        <v>207</v>
      </c>
    </row>
    <row r="80" spans="1:6" ht="32.65" customHeight="1" x14ac:dyDescent="0.25">
      <c r="A80" s="8"/>
      <c r="B80" s="123" t="s">
        <v>46</v>
      </c>
      <c r="C80" s="90" t="s">
        <v>376</v>
      </c>
      <c r="D80" s="156">
        <v>0</v>
      </c>
      <c r="E80" s="260" t="str">
        <f>IF(AND(ISNUMBER(E42),ISNUMBER(E79)),IF(E42&gt;0,E79/E42,0),"")</f>
        <v/>
      </c>
      <c r="F80" s="277" t="s">
        <v>207</v>
      </c>
    </row>
    <row r="81" spans="1:6" ht="31.5" x14ac:dyDescent="0.25">
      <c r="A81" s="8"/>
      <c r="B81" s="123" t="s">
        <v>47</v>
      </c>
      <c r="C81" s="90" t="s">
        <v>377</v>
      </c>
      <c r="D81" s="133">
        <v>0</v>
      </c>
      <c r="E81" s="258" t="str">
        <f>IF(AND(ISNUMBER(E41),ISNUMBER(E79)),IF(E41&gt;0,E79/E41,0),"")</f>
        <v/>
      </c>
      <c r="F81" s="277" t="s">
        <v>207</v>
      </c>
    </row>
    <row r="82" spans="1:6" ht="31.5" x14ac:dyDescent="0.25">
      <c r="A82" s="8"/>
      <c r="B82" s="132" t="s">
        <v>48</v>
      </c>
      <c r="C82" s="90" t="s">
        <v>378</v>
      </c>
      <c r="D82" s="133">
        <v>0</v>
      </c>
      <c r="E82" s="258" t="str">
        <f>IF(AND(ISNUMBER(E48),ISNUMBER(E79)),IF(E48&gt;0,E79/E48,0),"")</f>
        <v/>
      </c>
      <c r="F82" s="277" t="s">
        <v>207</v>
      </c>
    </row>
    <row r="83" spans="1:6" ht="15.75" x14ac:dyDescent="0.25">
      <c r="B83" s="46"/>
      <c r="C83" s="46"/>
      <c r="D83" s="39"/>
      <c r="E83" s="45"/>
      <c r="F83" s="39"/>
    </row>
    <row r="84" spans="1:6" ht="15.75" x14ac:dyDescent="0.25">
      <c r="B84" s="43" t="s">
        <v>118</v>
      </c>
      <c r="C84" s="46"/>
      <c r="D84" s="39"/>
      <c r="E84" s="45"/>
      <c r="F84" s="39"/>
    </row>
    <row r="85" spans="1:6" ht="15.75" x14ac:dyDescent="0.25">
      <c r="B85" s="46"/>
      <c r="C85" s="46"/>
      <c r="D85" s="39"/>
      <c r="E85" s="45"/>
      <c r="F85" s="39"/>
    </row>
    <row r="86" spans="1:6" s="14" customFormat="1" ht="63" x14ac:dyDescent="0.25">
      <c r="A86" s="20"/>
      <c r="B86" s="40" t="s">
        <v>23</v>
      </c>
      <c r="C86" s="41" t="s">
        <v>24</v>
      </c>
      <c r="D86" s="41" t="s">
        <v>441</v>
      </c>
      <c r="E86" s="42" t="s">
        <v>4</v>
      </c>
      <c r="F86" s="233" t="s">
        <v>280</v>
      </c>
    </row>
    <row r="87" spans="1:6" ht="17.649999999999999" customHeight="1" x14ac:dyDescent="0.25">
      <c r="A87" s="8"/>
      <c r="B87" s="152" t="s">
        <v>49</v>
      </c>
      <c r="C87" s="147" t="s">
        <v>380</v>
      </c>
      <c r="D87" s="44" t="s">
        <v>103</v>
      </c>
      <c r="E87" s="340"/>
      <c r="F87" s="277" t="s">
        <v>207</v>
      </c>
    </row>
    <row r="88" spans="1:6" ht="32.65" customHeight="1" x14ac:dyDescent="0.25">
      <c r="A88" s="8"/>
      <c r="B88" s="123" t="s">
        <v>50</v>
      </c>
      <c r="C88" s="230" t="s">
        <v>381</v>
      </c>
      <c r="D88" s="126" t="s">
        <v>103</v>
      </c>
      <c r="E88" s="340"/>
      <c r="F88" s="277" t="s">
        <v>207</v>
      </c>
    </row>
    <row r="89" spans="1:6" ht="31.15" customHeight="1" x14ac:dyDescent="0.25">
      <c r="A89" s="8"/>
      <c r="B89" s="123" t="s">
        <v>51</v>
      </c>
      <c r="C89" s="90" t="s">
        <v>376</v>
      </c>
      <c r="D89" s="133">
        <v>0</v>
      </c>
      <c r="E89" s="258" t="str">
        <f>IF(AND(ISNUMBER(E42),ISNUMBER(E87),ISNUMBER(E88)),IF(E42&gt;0,(E87-E88*50%)/E42,0),"")</f>
        <v/>
      </c>
      <c r="F89" s="277" t="s">
        <v>207</v>
      </c>
    </row>
    <row r="90" spans="1:6" ht="32.65" customHeight="1" x14ac:dyDescent="0.25">
      <c r="A90" s="8"/>
      <c r="B90" s="123" t="s">
        <v>53</v>
      </c>
      <c r="C90" s="90" t="s">
        <v>377</v>
      </c>
      <c r="D90" s="133">
        <v>0</v>
      </c>
      <c r="E90" s="258" t="str">
        <f>IF(AND(ISNUMBER(E41),ISNUMBER(E87),ISNUMBER(E88)),IF(E41&gt;0,(E87-E88*50%)/E41,0),"")</f>
        <v/>
      </c>
      <c r="F90" s="277" t="s">
        <v>207</v>
      </c>
    </row>
    <row r="91" spans="1:6" ht="33" customHeight="1" x14ac:dyDescent="0.25">
      <c r="A91" s="8"/>
      <c r="B91" s="123" t="s">
        <v>59</v>
      </c>
      <c r="C91" s="90" t="s">
        <v>378</v>
      </c>
      <c r="D91" s="133">
        <v>0</v>
      </c>
      <c r="E91" s="258" t="str">
        <f>IF(AND(ISNUMBER(E48),ISNUMBER(E87), ISNUMBER(E88)),IF(E48&gt;0,(E87-E88*50%)/E48,0),"")</f>
        <v/>
      </c>
      <c r="F91" s="277" t="s">
        <v>207</v>
      </c>
    </row>
    <row r="92" spans="1:6" ht="15.75" x14ac:dyDescent="0.25">
      <c r="B92" s="46"/>
      <c r="C92" s="46"/>
      <c r="D92" s="39"/>
      <c r="E92" s="45"/>
      <c r="F92" s="39"/>
    </row>
    <row r="93" spans="1:6" ht="15.75" x14ac:dyDescent="0.25">
      <c r="B93" s="43" t="s">
        <v>119</v>
      </c>
      <c r="C93" s="46"/>
      <c r="D93" s="39"/>
      <c r="E93" s="45"/>
      <c r="F93" s="39"/>
    </row>
    <row r="94" spans="1:6" ht="15.75" x14ac:dyDescent="0.25">
      <c r="B94" s="46"/>
      <c r="C94" s="46"/>
      <c r="D94" s="39"/>
      <c r="E94" s="45"/>
      <c r="F94" s="39"/>
    </row>
    <row r="95" spans="1:6" ht="15.75" x14ac:dyDescent="0.25">
      <c r="B95" s="231" t="s">
        <v>649</v>
      </c>
      <c r="C95" s="46"/>
      <c r="D95" s="39"/>
      <c r="E95" s="45"/>
      <c r="F95" s="39"/>
    </row>
    <row r="96" spans="1:6" ht="15.75" x14ac:dyDescent="0.25">
      <c r="B96" s="46"/>
      <c r="C96" s="63"/>
      <c r="D96" s="57"/>
      <c r="E96" s="45"/>
      <c r="F96" s="51"/>
    </row>
    <row r="97" spans="1:6" ht="15.75" x14ac:dyDescent="0.25">
      <c r="B97" s="43" t="s">
        <v>58</v>
      </c>
      <c r="C97" s="46"/>
      <c r="D97" s="39"/>
      <c r="E97" s="45"/>
      <c r="F97" s="39"/>
    </row>
    <row r="98" spans="1:6" ht="15.75" x14ac:dyDescent="0.25">
      <c r="B98" s="46"/>
      <c r="C98" s="46"/>
      <c r="D98" s="39"/>
      <c r="E98" s="45"/>
      <c r="F98" s="39"/>
    </row>
    <row r="99" spans="1:6" s="14" customFormat="1" ht="63" x14ac:dyDescent="0.25">
      <c r="A99" s="20"/>
      <c r="B99" s="40" t="s">
        <v>23</v>
      </c>
      <c r="C99" s="41" t="s">
        <v>24</v>
      </c>
      <c r="D99" s="41" t="s">
        <v>194</v>
      </c>
      <c r="E99" s="42" t="s">
        <v>4</v>
      </c>
      <c r="F99" s="233" t="s">
        <v>280</v>
      </c>
    </row>
    <row r="100" spans="1:6" ht="32.65" customHeight="1" x14ac:dyDescent="0.25">
      <c r="A100" s="8"/>
      <c r="B100" s="97" t="s">
        <v>81</v>
      </c>
      <c r="C100" s="121" t="s">
        <v>435</v>
      </c>
      <c r="D100" s="121" t="s">
        <v>6</v>
      </c>
      <c r="E100" s="357" t="str">
        <f>IF('1. General Information'!F32="","",'1. General Information'!F32)</f>
        <v/>
      </c>
      <c r="F100" s="277" t="s">
        <v>207</v>
      </c>
    </row>
    <row r="101" spans="1:6" ht="47.65" customHeight="1" x14ac:dyDescent="0.25">
      <c r="A101" s="8"/>
      <c r="B101" s="97" t="s">
        <v>82</v>
      </c>
      <c r="C101" s="65" t="s">
        <v>436</v>
      </c>
      <c r="D101" s="358" t="s">
        <v>685</v>
      </c>
      <c r="E101" s="357" t="str">
        <f>IF('1. General Information'!F33="","",'1. General Information'!F33)</f>
        <v/>
      </c>
      <c r="F101" s="277" t="s">
        <v>207</v>
      </c>
    </row>
    <row r="102" spans="1:6" ht="31.5" x14ac:dyDescent="0.25">
      <c r="A102" s="8"/>
      <c r="B102" s="150" t="s">
        <v>299</v>
      </c>
      <c r="C102" s="70" t="s">
        <v>390</v>
      </c>
      <c r="D102" s="127" t="s">
        <v>3</v>
      </c>
      <c r="E102" s="273"/>
      <c r="F102" s="277" t="s">
        <v>207</v>
      </c>
    </row>
    <row r="104" spans="1:6" ht="15.75" x14ac:dyDescent="0.25">
      <c r="B104" s="46"/>
      <c r="C104" s="63"/>
      <c r="D104" s="57"/>
      <c r="E104" s="45"/>
      <c r="F104" s="51"/>
    </row>
    <row r="105" spans="1:6" ht="15.75" x14ac:dyDescent="0.25">
      <c r="B105" s="43" t="s">
        <v>52</v>
      </c>
      <c r="C105" s="46"/>
      <c r="D105" s="39"/>
      <c r="E105" s="45"/>
      <c r="F105" s="39"/>
    </row>
    <row r="106" spans="1:6" ht="15.75" x14ac:dyDescent="0.25">
      <c r="B106" s="46"/>
      <c r="C106" s="46"/>
      <c r="D106" s="39"/>
      <c r="E106" s="45"/>
      <c r="F106" s="39"/>
    </row>
    <row r="107" spans="1:6" s="14" customFormat="1" ht="63" x14ac:dyDescent="0.25">
      <c r="A107" s="20"/>
      <c r="B107" s="40" t="s">
        <v>23</v>
      </c>
      <c r="C107" s="41" t="s">
        <v>24</v>
      </c>
      <c r="D107" s="41" t="s">
        <v>441</v>
      </c>
      <c r="E107" s="42" t="s">
        <v>4</v>
      </c>
      <c r="F107" s="233" t="s">
        <v>280</v>
      </c>
    </row>
    <row r="108" spans="1:6" ht="33.6" customHeight="1" x14ac:dyDescent="0.25">
      <c r="A108" s="8"/>
      <c r="B108" s="131" t="s">
        <v>121</v>
      </c>
      <c r="C108" s="127" t="s">
        <v>394</v>
      </c>
      <c r="D108" s="127" t="s">
        <v>6</v>
      </c>
      <c r="E108" s="349"/>
      <c r="F108" s="277" t="s">
        <v>207</v>
      </c>
    </row>
    <row r="109" spans="1:6" ht="32.65" customHeight="1" x14ac:dyDescent="0.25">
      <c r="B109" s="150" t="s">
        <v>122</v>
      </c>
      <c r="C109" s="70" t="s">
        <v>425</v>
      </c>
      <c r="D109" s="204" t="s">
        <v>98</v>
      </c>
      <c r="E109" s="67"/>
      <c r="F109" s="277" t="s">
        <v>207</v>
      </c>
    </row>
    <row r="110" spans="1:6" ht="33" customHeight="1" x14ac:dyDescent="0.25">
      <c r="B110" s="150" t="s">
        <v>123</v>
      </c>
      <c r="C110" s="203" t="s">
        <v>426</v>
      </c>
      <c r="D110" s="204" t="s">
        <v>102</v>
      </c>
      <c r="E110" s="88"/>
      <c r="F110" s="277" t="s">
        <v>207</v>
      </c>
    </row>
    <row r="112" spans="1:6" x14ac:dyDescent="0.25">
      <c r="A112" s="2"/>
      <c r="B112" s="2"/>
      <c r="C112" s="61"/>
      <c r="D112" s="1"/>
      <c r="F112" s="4"/>
    </row>
    <row r="113" spans="1:6" x14ac:dyDescent="0.25">
      <c r="A113" s="2"/>
      <c r="B113" s="2"/>
      <c r="C113" s="61"/>
      <c r="D113" s="1"/>
      <c r="F113" s="4"/>
    </row>
    <row r="114" spans="1:6" x14ac:dyDescent="0.25">
      <c r="A114" s="2"/>
      <c r="B114" s="2"/>
      <c r="C114" s="61"/>
      <c r="D114" s="1"/>
      <c r="F114" s="4"/>
    </row>
    <row r="115" spans="1:6" x14ac:dyDescent="0.25">
      <c r="A115" s="2"/>
      <c r="B115" s="2"/>
      <c r="C115" s="61"/>
      <c r="D115" s="1"/>
      <c r="F115" s="4"/>
    </row>
    <row r="116" spans="1:6" x14ac:dyDescent="0.25">
      <c r="A116" s="2"/>
      <c r="B116" s="2"/>
      <c r="F116" s="4"/>
    </row>
    <row r="117" spans="1:6" x14ac:dyDescent="0.25">
      <c r="A117" s="2"/>
      <c r="B117" s="2"/>
      <c r="F117" s="4"/>
    </row>
    <row r="118" spans="1:6" x14ac:dyDescent="0.25">
      <c r="A118" s="2"/>
      <c r="B118" s="2"/>
      <c r="F118" s="4"/>
    </row>
    <row r="119" spans="1:6" x14ac:dyDescent="0.25">
      <c r="A119" s="2"/>
      <c r="B119" s="2"/>
      <c r="F119" s="4"/>
    </row>
    <row r="120" spans="1:6" x14ac:dyDescent="0.25">
      <c r="A120" s="2"/>
      <c r="B120" s="2"/>
      <c r="F120" s="4"/>
    </row>
    <row r="121" spans="1:6" x14ac:dyDescent="0.25">
      <c r="A121" s="2"/>
      <c r="B121" s="2"/>
      <c r="F121" s="4"/>
    </row>
    <row r="122" spans="1:6" x14ac:dyDescent="0.25">
      <c r="A122" s="2"/>
      <c r="B122" s="2"/>
      <c r="F122" s="4"/>
    </row>
    <row r="123" spans="1:6" x14ac:dyDescent="0.25">
      <c r="A123" s="2"/>
      <c r="B123" s="2"/>
      <c r="F123" s="4"/>
    </row>
    <row r="124" spans="1:6" x14ac:dyDescent="0.25">
      <c r="A124" s="2"/>
      <c r="B124" s="2"/>
      <c r="F124" s="4"/>
    </row>
    <row r="125" spans="1:6" x14ac:dyDescent="0.25">
      <c r="A125" s="2"/>
      <c r="B125" s="2"/>
      <c r="F125" s="4"/>
    </row>
    <row r="126" spans="1:6" x14ac:dyDescent="0.25">
      <c r="A126" s="2"/>
      <c r="B126" s="2"/>
      <c r="F126" s="4"/>
    </row>
    <row r="127" spans="1:6" x14ac:dyDescent="0.25">
      <c r="A127" s="2"/>
      <c r="B127" s="2"/>
      <c r="F127" s="4"/>
    </row>
    <row r="128" spans="1:6" x14ac:dyDescent="0.25">
      <c r="A128" s="2"/>
      <c r="B128" s="2"/>
      <c r="C128" s="2"/>
      <c r="E128" s="2"/>
      <c r="F128" s="4"/>
    </row>
    <row r="129" spans="1:6" x14ac:dyDescent="0.25">
      <c r="A129" s="2"/>
      <c r="B129" s="2"/>
      <c r="C129" s="2"/>
      <c r="E129" s="2"/>
      <c r="F129" s="4"/>
    </row>
    <row r="130" spans="1:6" x14ac:dyDescent="0.25">
      <c r="A130" s="2"/>
      <c r="B130" s="2"/>
      <c r="C130" s="2"/>
      <c r="E130" s="2"/>
      <c r="F130" s="4"/>
    </row>
    <row r="131" spans="1:6" x14ac:dyDescent="0.25">
      <c r="A131" s="2"/>
      <c r="B131" s="2"/>
      <c r="C131" s="2"/>
      <c r="E131" s="2"/>
      <c r="F131" s="4"/>
    </row>
    <row r="132" spans="1:6" x14ac:dyDescent="0.25">
      <c r="A132" s="2"/>
      <c r="B132" s="2"/>
      <c r="C132" s="2"/>
      <c r="E132" s="2"/>
      <c r="F132" s="4"/>
    </row>
    <row r="133" spans="1:6" x14ac:dyDescent="0.25">
      <c r="A133" s="2"/>
      <c r="B133" s="2"/>
      <c r="C133" s="2"/>
      <c r="E133" s="2"/>
      <c r="F133" s="4"/>
    </row>
    <row r="134" spans="1:6" x14ac:dyDescent="0.25">
      <c r="A134" s="2"/>
      <c r="B134" s="2"/>
      <c r="C134" s="2"/>
      <c r="E134" s="2"/>
      <c r="F134" s="4"/>
    </row>
    <row r="135" spans="1:6" x14ac:dyDescent="0.25">
      <c r="A135" s="2"/>
      <c r="B135" s="2"/>
      <c r="C135" s="2"/>
      <c r="E135" s="2"/>
      <c r="F135" s="4"/>
    </row>
    <row r="136" spans="1:6" x14ac:dyDescent="0.25">
      <c r="A136" s="2"/>
      <c r="B136" s="2"/>
      <c r="C136" s="2"/>
      <c r="E136" s="2"/>
      <c r="F136" s="4"/>
    </row>
    <row r="137" spans="1:6" x14ac:dyDescent="0.25">
      <c r="A137" s="2"/>
      <c r="B137" s="2"/>
      <c r="C137" s="2"/>
      <c r="E137" s="2"/>
      <c r="F137" s="4"/>
    </row>
  </sheetData>
  <sheetProtection password="B069" sheet="1" objects="1" scenarios="1"/>
  <protectedRanges>
    <protectedRange sqref="E26:E31 E36:E42 E48 E71 E79 E87:E88 E102 E108:E110" name="Range1"/>
  </protectedRanges>
  <dataConsolidate/>
  <mergeCells count="10">
    <mergeCell ref="B4:F4"/>
    <mergeCell ref="B19:F19"/>
    <mergeCell ref="B8:F8"/>
    <mergeCell ref="B2:F2"/>
    <mergeCell ref="B68:F68"/>
    <mergeCell ref="B54:F54"/>
    <mergeCell ref="B16:F16"/>
    <mergeCell ref="B51:F51"/>
    <mergeCell ref="B60:F60"/>
    <mergeCell ref="B65:F65"/>
  </mergeCells>
  <dataValidations count="9">
    <dataValidation type="list" allowBlank="1" showInputMessage="1" showErrorMessage="1" sqref="E36">
      <formula1>"Yes,No"</formula1>
    </dataValidation>
    <dataValidation type="decimal" errorStyle="information" allowBlank="1" showInputMessage="1" showErrorMessage="1" error="Please report a decimal with four digits after the decimal." sqref="E31">
      <formula1>0</formula1>
      <formula2>1000</formula2>
    </dataValidation>
    <dataValidation type="whole" errorStyle="information" allowBlank="1" showInputMessage="1" showErrorMessage="1" error="Format: Please refer to general instruction No 9 in the 'Read me' tab." sqref="E41:E42 E48 E71 E79 E87:E88">
      <formula1>0</formula1>
      <formula2>900000000000000</formula2>
    </dataValidation>
    <dataValidation type="textLength" operator="lessThanOrEqual" showInputMessage="1" showErrorMessage="1" error="Maximum 255 characters" sqref="E28 E38 E109">
      <formula1>255</formula1>
    </dataValidation>
    <dataValidation type="textLength" errorStyle="information" operator="lessThanOrEqual" allowBlank="1" showInputMessage="1" showErrorMessage="1" error="You can enter &quot;. p&quot; when you do not have a RIAD MFI code._x000a_If you do have one, maximum characters is 30." sqref="E29 E39 E110">
      <formula1>30</formula1>
    </dataValidation>
    <dataValidation type="list" allowBlank="1" showInputMessage="1" showErrorMessage="1" sqref="E26">
      <formula1>"Yes,No"</formula1>
    </dataValidation>
    <dataValidation type="list" allowBlank="1" showInputMessage="1" showErrorMessage="1" sqref="E37">
      <formula1>"Individual,sub-consolidated,consolidated"</formula1>
    </dataValidation>
    <dataValidation type="list" allowBlank="1" showInputMessage="1" showErrorMessage="1" sqref="E108">
      <formula1>"Yes,No"</formula1>
    </dataValidation>
    <dataValidation type="list" allowBlank="1" showInputMessage="1" showErrorMessage="1" sqref="E27">
      <formula1>"Individual,sub-consolidated,consolidated"</formula1>
    </dataValidation>
  </dataValidations>
  <hyperlinks>
    <hyperlink ref="C11" location="'4. Risk adjustment'!B16" display="A. Risk exposure"/>
    <hyperlink ref="C14" location="'4. Risk adjustment'!B65" display="D. Additional risk indicators to be determined by the resolution authority"/>
    <hyperlink ref="F26" location="'5. Definitions and guidance'!B107" display="Link"/>
    <hyperlink ref="F27:F31" location="'5. Definitions and guidance'!B111" display="Link"/>
    <hyperlink ref="F27" location="'5. Definitions and guidance'!B108" display="Link"/>
    <hyperlink ref="F28" location="'5. Definitions and guidance'!B109" display="Link"/>
    <hyperlink ref="F29" location="'5. Definitions and guidance'!B110" display="Link"/>
    <hyperlink ref="F30" location="'5. Definitions and guidance'!B111" display="Link"/>
    <hyperlink ref="F31" location="'5. Definitions and guidance'!B112" display="Link"/>
    <hyperlink ref="F36:F43" location="'5. Definitions and guidance'!B111" display="Link"/>
    <hyperlink ref="F36" location="'5. Definitions and guidance'!B113" display="Link"/>
    <hyperlink ref="F37" location="'5. Definitions and guidance'!B114" display="Link"/>
    <hyperlink ref="F38" location="'5. Definitions and guidance'!B115" display="Link"/>
    <hyperlink ref="F39" location="'5. Definitions and guidance'!B116" display="Link"/>
    <hyperlink ref="F40" location="'5. Definitions and guidance'!B117" display="Link"/>
    <hyperlink ref="F41" location="'5. Definitions and guidance'!B118" display="Link"/>
    <hyperlink ref="F42" location="'5. Definitions and guidance'!B119" display="Link"/>
    <hyperlink ref="F43" location="'5. Definitions and guidance'!B120" display="Link"/>
    <hyperlink ref="F48:F49" location="'5. Definitions and guidance'!B111" display="Link"/>
    <hyperlink ref="F48" location="'5. Definitions and guidance'!B121" display="Link"/>
    <hyperlink ref="F49" location="'5. Definitions and guidance'!B122" display="Link"/>
    <hyperlink ref="F72" location="'5. Definitions and guidance'!B124" display="Link"/>
    <hyperlink ref="F73" location="'5. Definitions and guidance'!B125" display="Link"/>
    <hyperlink ref="F74" location="'5. Definitions and guidance'!B126" display="Link"/>
    <hyperlink ref="F79:F82" location="'5. Definitions and guidance'!B111" display="Link"/>
    <hyperlink ref="F79" location="'5. Definitions and guidance'!B127" display="Link"/>
    <hyperlink ref="F80" location="'5. Definitions and guidance'!B128" display="Link"/>
    <hyperlink ref="F81" location="'5. Definitions and guidance'!B129" display="Link"/>
    <hyperlink ref="F82" location="'5. Definitions and guidance'!B130" display="Link"/>
    <hyperlink ref="F87:F91" location="'5. Definitions and guidance'!B111" display="Link"/>
    <hyperlink ref="F87" location="'5. Definitions and guidance'!B131" display="Link"/>
    <hyperlink ref="F88" location="'5. Definitions and guidance'!B132" display="Link"/>
    <hyperlink ref="F89" location="'5. Definitions and guidance'!B133" display="Link"/>
    <hyperlink ref="F90" location="'5. Definitions and guidance'!B134" display="Link"/>
    <hyperlink ref="F91" location="'5. Definitions and guidance'!B135" display="Link"/>
    <hyperlink ref="F100:F102" location="'5. Definitions and guidance'!B111" display="Link"/>
    <hyperlink ref="F100" location="'5. Definitions and guidance'!B136" display="Link"/>
    <hyperlink ref="F101" location="'5. Definitions and guidance'!B137" display="Link"/>
    <hyperlink ref="F102" location="'5. Definitions and guidance'!B138" display="Link"/>
    <hyperlink ref="F108:F110" location="'5. Definitions and guidance'!B111" display="Link"/>
    <hyperlink ref="F108" location="'5. Definitions and guidance'!B139" display="Link"/>
    <hyperlink ref="F109" location="'5. Definitions and guidance'!B140" display="Link"/>
    <hyperlink ref="F110" location="'5. Definitions and guidance'!B141" display="Link"/>
    <hyperlink ref="C12" location="'4. Risk adjustment'!B51" display="B. Stability and variety of sources of funding (not applicable for 2017 contribution period)"/>
    <hyperlink ref="C13" location="'4. Risk adjustment'!B60" display="C. Importance of an institution to the stability of the financial system or economy (not applicable for 2017 contribution period)"/>
    <hyperlink ref="F71" location="'5. Definitions and guidance'!B123" display="Link"/>
  </hyperlinks>
  <pageMargins left="0.70866141732283472" right="0.70866141732283472" top="0.74803149606299213" bottom="0.74803149606299213" header="0.31496062992125984" footer="0.31496062992125984"/>
  <pageSetup paperSize="9" scale="50" fitToHeight="7" orientation="portrait" r:id="rId1"/>
  <headerFooter>
    <oddFooter>&amp;LEx-ante contributions to the Single Resolution Fund - reporting form for the 2017 contribution period&amp;R4. Adjustment to the risk profile of the institution -  &amp;P/&amp;N</oddFooter>
  </headerFooter>
  <rowBreaks count="2" manualBreakCount="2">
    <brk id="50" max="16383" man="1"/>
    <brk id="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sheetPr>
  <dimension ref="A1:M155"/>
  <sheetViews>
    <sheetView showGridLines="0" showRuler="0" topLeftCell="A30" zoomScaleNormal="100" zoomScaleSheetLayoutView="100" zoomScalePageLayoutView="40" workbookViewId="0">
      <selection activeCell="F32" sqref="F32"/>
    </sheetView>
  </sheetViews>
  <sheetFormatPr defaultColWidth="8.7109375" defaultRowHeight="15" x14ac:dyDescent="0.25"/>
  <cols>
    <col min="1" max="1" width="2.42578125" style="15" customWidth="1"/>
    <col min="2" max="2" width="6.28515625" style="250" customWidth="1"/>
    <col min="3" max="3" width="3.7109375" style="215" customWidth="1"/>
    <col min="4" max="4" width="34.42578125" style="215" customWidth="1"/>
    <col min="5" max="5" width="85.5703125" style="215" customWidth="1"/>
    <col min="6" max="6" width="66.28515625" style="216" customWidth="1"/>
    <col min="7" max="7" width="11.7109375" style="216" customWidth="1"/>
    <col min="8" max="8" width="8" style="215" customWidth="1"/>
    <col min="9" max="10" width="18.42578125" style="215" customWidth="1"/>
    <col min="11" max="11" width="12.7109375" style="215" customWidth="1"/>
    <col min="12" max="12" width="13.28515625" style="215" customWidth="1"/>
    <col min="13" max="13" width="11.28515625" style="215" customWidth="1"/>
    <col min="14" max="14" width="52.5703125" style="15" customWidth="1"/>
    <col min="15" max="16384" width="8.7109375" style="15"/>
  </cols>
  <sheetData>
    <row r="1" spans="1:13" ht="15" customHeight="1" x14ac:dyDescent="0.3">
      <c r="C1" s="15"/>
      <c r="D1" s="15"/>
      <c r="E1" s="15"/>
      <c r="F1" s="210"/>
      <c r="G1" s="210"/>
      <c r="H1" s="15"/>
      <c r="I1" s="15"/>
      <c r="J1" s="15"/>
      <c r="K1" s="15"/>
      <c r="L1" s="15"/>
      <c r="M1" s="15"/>
    </row>
    <row r="2" spans="1:13" ht="15.6" hidden="1" x14ac:dyDescent="0.3">
      <c r="B2" s="362"/>
      <c r="C2" s="363"/>
      <c r="D2" s="363"/>
      <c r="E2" s="363"/>
      <c r="F2" s="363"/>
      <c r="G2" s="363"/>
      <c r="H2" s="363"/>
      <c r="I2" s="363"/>
      <c r="J2" s="363"/>
      <c r="K2" s="363"/>
      <c r="L2" s="363"/>
      <c r="M2" s="364"/>
    </row>
    <row r="3" spans="1:13" ht="14.45" hidden="1" x14ac:dyDescent="0.3">
      <c r="C3" s="15"/>
      <c r="D3" s="15"/>
      <c r="E3" s="15"/>
      <c r="F3" s="210"/>
      <c r="G3" s="210"/>
      <c r="H3" s="15"/>
      <c r="I3" s="15"/>
      <c r="J3" s="15"/>
      <c r="K3" s="15"/>
      <c r="L3" s="15"/>
      <c r="M3" s="15"/>
    </row>
    <row r="4" spans="1:13" s="19" customFormat="1" ht="49.9" customHeight="1" x14ac:dyDescent="0.3">
      <c r="B4" s="457" t="s">
        <v>539</v>
      </c>
      <c r="C4" s="457"/>
      <c r="D4" s="457"/>
      <c r="E4" s="457"/>
      <c r="F4" s="457"/>
      <c r="G4" s="457"/>
      <c r="H4" s="457"/>
      <c r="I4" s="457"/>
      <c r="J4" s="457"/>
      <c r="K4" s="457"/>
      <c r="L4" s="457"/>
      <c r="M4" s="457"/>
    </row>
    <row r="5" spans="1:13" s="19" customFormat="1" ht="15" customHeight="1" x14ac:dyDescent="0.3">
      <c r="B5" s="251"/>
      <c r="C5" s="211"/>
      <c r="D5" s="211"/>
      <c r="E5" s="211"/>
      <c r="F5" s="212"/>
      <c r="G5" s="212"/>
      <c r="H5" s="211"/>
      <c r="I5" s="211"/>
      <c r="J5" s="211"/>
      <c r="K5" s="211"/>
      <c r="L5" s="211"/>
      <c r="M5" s="211"/>
    </row>
    <row r="6" spans="1:13" s="214" customFormat="1" ht="32.65" customHeight="1" x14ac:dyDescent="0.25">
      <c r="A6" s="213"/>
      <c r="B6" s="459" t="s">
        <v>23</v>
      </c>
      <c r="C6" s="461" t="s">
        <v>300</v>
      </c>
      <c r="D6" s="463" t="s">
        <v>24</v>
      </c>
      <c r="E6" s="463" t="s">
        <v>267</v>
      </c>
      <c r="F6" s="464" t="s">
        <v>246</v>
      </c>
      <c r="G6" s="464" t="s">
        <v>706</v>
      </c>
      <c r="H6" s="458" t="s">
        <v>247</v>
      </c>
      <c r="I6" s="458"/>
      <c r="J6" s="458"/>
      <c r="K6" s="458"/>
      <c r="L6" s="458"/>
      <c r="M6" s="458"/>
    </row>
    <row r="7" spans="1:13" s="214" customFormat="1" ht="28.15" customHeight="1" x14ac:dyDescent="0.25">
      <c r="A7" s="213"/>
      <c r="B7" s="460"/>
      <c r="C7" s="462"/>
      <c r="D7" s="462"/>
      <c r="E7" s="462"/>
      <c r="F7" s="462"/>
      <c r="G7" s="462"/>
      <c r="H7" s="217" t="s">
        <v>212</v>
      </c>
      <c r="I7" s="217" t="s">
        <v>213</v>
      </c>
      <c r="J7" s="217" t="s">
        <v>219</v>
      </c>
      <c r="K7" s="217" t="s">
        <v>216</v>
      </c>
      <c r="L7" s="217" t="s">
        <v>214</v>
      </c>
      <c r="M7" s="217" t="s">
        <v>215</v>
      </c>
    </row>
    <row r="8" spans="1:13" ht="14.45" x14ac:dyDescent="0.3">
      <c r="B8" s="252" t="str">
        <f>'1. General Information'!$B$9</f>
        <v>1A1</v>
      </c>
      <c r="C8" s="218">
        <v>1</v>
      </c>
      <c r="D8" s="160" t="str">
        <f>'1. General Information'!C9</f>
        <v>Name of the institution</v>
      </c>
      <c r="E8" s="161" t="s">
        <v>63</v>
      </c>
      <c r="F8" s="162" t="s">
        <v>248</v>
      </c>
      <c r="G8" s="162" t="s">
        <v>310</v>
      </c>
      <c r="H8" s="176"/>
      <c r="I8" s="176"/>
      <c r="J8" s="176"/>
      <c r="K8" s="176"/>
      <c r="L8" s="176"/>
      <c r="M8" s="176"/>
    </row>
    <row r="9" spans="1:13" ht="14.45" x14ac:dyDescent="0.3">
      <c r="B9" s="252" t="str">
        <f>'1. General Information'!$B$10</f>
        <v>1A2</v>
      </c>
      <c r="C9" s="218">
        <v>1</v>
      </c>
      <c r="D9" s="160" t="str">
        <f>'1. General Information'!C10</f>
        <v>Address of the institution</v>
      </c>
      <c r="E9" s="161" t="s">
        <v>65</v>
      </c>
      <c r="F9" s="219" t="s">
        <v>703</v>
      </c>
      <c r="G9" s="162" t="s">
        <v>310</v>
      </c>
      <c r="H9" s="176"/>
      <c r="I9" s="176"/>
      <c r="J9" s="176"/>
      <c r="K9" s="176"/>
      <c r="L9" s="176"/>
      <c r="M9" s="176"/>
    </row>
    <row r="10" spans="1:13" ht="14.45" x14ac:dyDescent="0.3">
      <c r="B10" s="252" t="str">
        <f>'1. General Information'!$B$11</f>
        <v>1A3</v>
      </c>
      <c r="C10" s="218">
        <v>1</v>
      </c>
      <c r="D10" s="160" t="str">
        <f>'1. General Information'!C11</f>
        <v>Postal code of the institution</v>
      </c>
      <c r="E10" s="161" t="s">
        <v>68</v>
      </c>
      <c r="F10" s="220"/>
      <c r="G10" s="162" t="s">
        <v>310</v>
      </c>
      <c r="H10" s="176"/>
      <c r="I10" s="176"/>
      <c r="J10" s="176"/>
      <c r="K10" s="176"/>
      <c r="L10" s="176"/>
      <c r="M10" s="176"/>
    </row>
    <row r="11" spans="1:13" ht="14.45" x14ac:dyDescent="0.3">
      <c r="B11" s="252" t="str">
        <f>'1. General Information'!$B$12</f>
        <v>1A4</v>
      </c>
      <c r="C11" s="218">
        <v>1</v>
      </c>
      <c r="D11" s="160" t="str">
        <f>'1. General Information'!C12</f>
        <v>City of the institution</v>
      </c>
      <c r="E11" s="161" t="s">
        <v>70</v>
      </c>
      <c r="F11" s="220"/>
      <c r="G11" s="162" t="s">
        <v>310</v>
      </c>
      <c r="H11" s="176"/>
      <c r="I11" s="176"/>
      <c r="J11" s="176"/>
      <c r="K11" s="176"/>
      <c r="L11" s="176"/>
      <c r="M11" s="176"/>
    </row>
    <row r="12" spans="1:13" ht="14.45" x14ac:dyDescent="0.3">
      <c r="B12" s="252" t="str">
        <f>'1. General Information'!$B$13</f>
        <v>1A5</v>
      </c>
      <c r="C12" s="218">
        <v>1</v>
      </c>
      <c r="D12" s="160" t="str">
        <f>'1. General Information'!C13</f>
        <v>Country of registration of the institution</v>
      </c>
      <c r="E12" s="161" t="s">
        <v>105</v>
      </c>
      <c r="F12" s="220" t="s">
        <v>338</v>
      </c>
      <c r="G12" s="162" t="s">
        <v>310</v>
      </c>
      <c r="H12" s="176"/>
      <c r="I12" s="176"/>
      <c r="J12" s="176"/>
      <c r="K12" s="176"/>
      <c r="L12" s="176"/>
      <c r="M12" s="176"/>
    </row>
    <row r="13" spans="1:13" ht="159.6" customHeight="1" x14ac:dyDescent="0.3">
      <c r="B13" s="252" t="str">
        <f>'1. General Information'!$B$14</f>
        <v>1A6</v>
      </c>
      <c r="C13" s="218">
        <v>1</v>
      </c>
      <c r="D13" s="160" t="str">
        <f>'1. General Information'!C14</f>
        <v>RIAD MFI code of the institution (for credit institutions only) or SRB identifier where a RIAD MFI code is not available</v>
      </c>
      <c r="E13" s="355" t="s">
        <v>735</v>
      </c>
      <c r="F13" s="220" t="s">
        <v>736</v>
      </c>
      <c r="G13" s="162" t="s">
        <v>310</v>
      </c>
      <c r="H13" s="176"/>
      <c r="I13" s="176"/>
      <c r="J13" s="176"/>
      <c r="K13" s="176"/>
      <c r="L13" s="176"/>
      <c r="M13" s="176"/>
    </row>
    <row r="14" spans="1:13" ht="85.9" customHeight="1" x14ac:dyDescent="0.25">
      <c r="B14" s="252" t="str">
        <f>'1. General Information'!$B$15</f>
        <v>1A7</v>
      </c>
      <c r="C14" s="218">
        <v>1</v>
      </c>
      <c r="D14" s="160" t="str">
        <f>'1. General Information'!C15</f>
        <v>LEI code of the institution</v>
      </c>
      <c r="E14" s="161" t="s">
        <v>249</v>
      </c>
      <c r="F14" s="220" t="s">
        <v>250</v>
      </c>
      <c r="G14" s="162" t="s">
        <v>310</v>
      </c>
      <c r="H14" s="176"/>
      <c r="I14" s="176"/>
      <c r="J14" s="176"/>
      <c r="K14" s="176"/>
      <c r="L14" s="176"/>
      <c r="M14" s="176"/>
    </row>
    <row r="15" spans="1:13" ht="30" customHeight="1" x14ac:dyDescent="0.25">
      <c r="B15" s="252" t="str">
        <f>'1. General Information'!$B$16</f>
        <v>1A8</v>
      </c>
      <c r="C15" s="218"/>
      <c r="D15" s="160" t="str">
        <f>'1. General Information'!C16</f>
        <v>National identifier code of the institution</v>
      </c>
      <c r="E15" s="161"/>
      <c r="F15" s="327"/>
      <c r="G15" s="162" t="s">
        <v>310</v>
      </c>
      <c r="H15" s="176"/>
      <c r="I15" s="176"/>
      <c r="J15" s="176"/>
      <c r="K15" s="176"/>
      <c r="L15" s="176"/>
      <c r="M15" s="176"/>
    </row>
    <row r="16" spans="1:13" ht="26.25" customHeight="1" x14ac:dyDescent="0.25">
      <c r="B16" s="252" t="str">
        <f>'1. General Information'!$B$21</f>
        <v>1B1</v>
      </c>
      <c r="C16" s="218">
        <v>1</v>
      </c>
      <c r="D16" s="160" t="str">
        <f>'1. General Information'!C21</f>
        <v>First name of the contact person</v>
      </c>
      <c r="E16" s="163"/>
      <c r="F16" s="162"/>
      <c r="G16" s="162" t="s">
        <v>310</v>
      </c>
      <c r="H16" s="176"/>
      <c r="I16" s="176"/>
      <c r="J16" s="176"/>
      <c r="K16" s="176"/>
      <c r="L16" s="176"/>
      <c r="M16" s="176"/>
    </row>
    <row r="17" spans="2:13" ht="26.25" customHeight="1" x14ac:dyDescent="0.25">
      <c r="B17" s="252" t="str">
        <f>'1. General Information'!$B$22</f>
        <v>1B2</v>
      </c>
      <c r="C17" s="218">
        <v>1</v>
      </c>
      <c r="D17" s="160" t="str">
        <f>'1. General Information'!C22</f>
        <v>Family name of the contact person</v>
      </c>
      <c r="E17" s="163"/>
      <c r="F17" s="162"/>
      <c r="G17" s="162" t="s">
        <v>310</v>
      </c>
      <c r="H17" s="176"/>
      <c r="I17" s="176"/>
      <c r="J17" s="176"/>
      <c r="K17" s="176"/>
      <c r="L17" s="176"/>
      <c r="M17" s="176"/>
    </row>
    <row r="18" spans="2:13" ht="26.25" customHeight="1" x14ac:dyDescent="0.25">
      <c r="B18" s="252" t="str">
        <f>'1. General Information'!$B$23</f>
        <v>1B3</v>
      </c>
      <c r="C18" s="218">
        <v>1</v>
      </c>
      <c r="D18" s="160" t="str">
        <f>'1. General Information'!C23</f>
        <v>Email address of the contact person</v>
      </c>
      <c r="E18" s="163"/>
      <c r="F18" s="162"/>
      <c r="G18" s="162" t="s">
        <v>310</v>
      </c>
      <c r="H18" s="176"/>
      <c r="I18" s="176"/>
      <c r="J18" s="176"/>
      <c r="K18" s="176"/>
      <c r="L18" s="176"/>
      <c r="M18" s="176"/>
    </row>
    <row r="19" spans="2:13" ht="28.15" customHeight="1" x14ac:dyDescent="0.25">
      <c r="B19" s="252" t="str">
        <f>'1. General Information'!$B$24</f>
        <v>1B4</v>
      </c>
      <c r="C19" s="218">
        <v>1</v>
      </c>
      <c r="D19" s="160" t="str">
        <f>'1. General Information'!C24</f>
        <v>Alternative e-mail address</v>
      </c>
      <c r="E19" s="163"/>
      <c r="F19" s="162" t="s">
        <v>655</v>
      </c>
      <c r="G19" s="162" t="s">
        <v>310</v>
      </c>
      <c r="H19" s="176"/>
      <c r="I19" s="176"/>
      <c r="J19" s="176"/>
      <c r="K19" s="176"/>
      <c r="L19" s="176"/>
      <c r="M19" s="176"/>
    </row>
    <row r="20" spans="2:13" ht="28.15" customHeight="1" x14ac:dyDescent="0.25">
      <c r="B20" s="252" t="str">
        <f>'1. General Information'!$B$25</f>
        <v>1B5</v>
      </c>
      <c r="C20" s="218">
        <v>1</v>
      </c>
      <c r="D20" s="160" t="str">
        <f>'1. General Information'!C25</f>
        <v>Phone number</v>
      </c>
      <c r="E20" s="163" t="s">
        <v>641</v>
      </c>
      <c r="F20" s="162" t="s">
        <v>639</v>
      </c>
      <c r="G20" s="162" t="s">
        <v>310</v>
      </c>
      <c r="H20" s="176"/>
      <c r="I20" s="176"/>
      <c r="J20" s="176"/>
      <c r="K20" s="176"/>
      <c r="L20" s="176"/>
      <c r="M20" s="176"/>
    </row>
    <row r="21" spans="2:13" ht="42.6" customHeight="1" x14ac:dyDescent="0.25">
      <c r="B21" s="252" t="str">
        <f>'1. General Information'!$B$30</f>
        <v>1C1</v>
      </c>
      <c r="C21" s="218">
        <v>1</v>
      </c>
      <c r="D21" s="160" t="str">
        <f>'1. General Information'!C30</f>
        <v>Is the institution a credit institution, as defined for this field?</v>
      </c>
      <c r="E21" s="171" t="s">
        <v>301</v>
      </c>
      <c r="F21" s="162"/>
      <c r="G21" s="162" t="s">
        <v>310</v>
      </c>
      <c r="H21" s="176"/>
      <c r="I21" s="176"/>
      <c r="J21" s="176"/>
      <c r="K21" s="176"/>
      <c r="L21" s="176"/>
      <c r="M21" s="176"/>
    </row>
    <row r="22" spans="2:13" ht="85.15" customHeight="1" x14ac:dyDescent="0.25">
      <c r="B22" s="252" t="str">
        <f>'1. General Information'!$B$31</f>
        <v>1C2</v>
      </c>
      <c r="C22" s="218">
        <v>1</v>
      </c>
      <c r="D22" s="160" t="str">
        <f>'1. General Information'!C31</f>
        <v>Is the institution a central body, as defined for this field?</v>
      </c>
      <c r="E22" s="163" t="s">
        <v>251</v>
      </c>
      <c r="F22" s="162" t="s">
        <v>304</v>
      </c>
      <c r="G22" s="162" t="s">
        <v>310</v>
      </c>
      <c r="H22" s="176"/>
      <c r="I22" s="176"/>
      <c r="J22" s="176"/>
      <c r="K22" s="176"/>
      <c r="L22" s="176"/>
      <c r="M22" s="176"/>
    </row>
    <row r="23" spans="2:13" ht="373.15" customHeight="1" x14ac:dyDescent="0.25">
      <c r="B23" s="252" t="str">
        <f>'1. General Information'!$B$32</f>
        <v>1C3</v>
      </c>
      <c r="C23" s="218">
        <v>1</v>
      </c>
      <c r="D23" s="160" t="str">
        <f>'1. General Information'!C32</f>
        <v>Is the institution member of an ‘Institutional Protection Scheme’ (IPS)?</v>
      </c>
      <c r="E23" s="172" t="s">
        <v>254</v>
      </c>
      <c r="F23" s="162" t="s">
        <v>704</v>
      </c>
      <c r="G23" s="162" t="s">
        <v>310</v>
      </c>
      <c r="H23" s="176"/>
      <c r="I23" s="176"/>
      <c r="J23" s="176"/>
      <c r="K23" s="176"/>
      <c r="L23" s="176"/>
      <c r="M23" s="176"/>
    </row>
    <row r="24" spans="2:13" ht="85.15" customHeight="1" x14ac:dyDescent="0.25">
      <c r="B24" s="252" t="str">
        <f>'1. General Information'!$B$33</f>
        <v>1C4</v>
      </c>
      <c r="C24" s="218">
        <v>1</v>
      </c>
      <c r="D24" s="181" t="str">
        <f>'1. General Information'!C33</f>
        <v>Has the competent authority granted the permission referred to in Article 113(7) of the CRR to the institution?
(only to fill in if the value to the field above is 'Yes'. Otherwise 'Not applicable')</v>
      </c>
      <c r="E24" s="163" t="s">
        <v>253</v>
      </c>
      <c r="F24" s="182" t="s">
        <v>256</v>
      </c>
      <c r="G24" s="162" t="s">
        <v>310</v>
      </c>
      <c r="H24" s="176"/>
      <c r="I24" s="176"/>
      <c r="J24" s="176"/>
      <c r="K24" s="176"/>
      <c r="L24" s="176"/>
      <c r="M24" s="176"/>
    </row>
    <row r="25" spans="2:13" ht="111.6" customHeight="1" x14ac:dyDescent="0.25">
      <c r="B25" s="252" t="str">
        <f>'1. General Information'!$B$34</f>
        <v>1C5</v>
      </c>
      <c r="C25" s="218">
        <v>1</v>
      </c>
      <c r="D25" s="160" t="str">
        <f>'1. General Information'!C34</f>
        <v>Is the institution a central counterparty (CCP), as defined for this field?</v>
      </c>
      <c r="E25" s="163" t="s">
        <v>302</v>
      </c>
      <c r="F25" s="162" t="s">
        <v>257</v>
      </c>
      <c r="G25" s="162" t="s">
        <v>310</v>
      </c>
      <c r="H25" s="176"/>
      <c r="I25" s="176"/>
      <c r="J25" s="176"/>
      <c r="K25" s="176"/>
      <c r="L25" s="176"/>
      <c r="M25" s="176"/>
    </row>
    <row r="26" spans="2:13" ht="85.15" customHeight="1" x14ac:dyDescent="0.25">
      <c r="B26" s="252" t="str">
        <f>'1. General Information'!$B$35</f>
        <v>1C6</v>
      </c>
      <c r="C26" s="218">
        <v>1</v>
      </c>
      <c r="D26" s="160" t="str">
        <f>'1. General Information'!C35</f>
        <v>Is the institution a central securities depository (CSD), as defined for this field?</v>
      </c>
      <c r="E26" s="163" t="s">
        <v>303</v>
      </c>
      <c r="F26" s="162" t="s">
        <v>258</v>
      </c>
      <c r="G26" s="162" t="s">
        <v>310</v>
      </c>
      <c r="H26" s="176"/>
      <c r="I26" s="176"/>
      <c r="J26" s="176"/>
      <c r="K26" s="176"/>
      <c r="L26" s="176"/>
      <c r="M26" s="176"/>
    </row>
    <row r="27" spans="2:13" ht="186.75" customHeight="1" x14ac:dyDescent="0.25">
      <c r="B27" s="252" t="str">
        <f>'1. General Information'!$B$36</f>
        <v>1C7</v>
      </c>
      <c r="C27" s="218">
        <v>1</v>
      </c>
      <c r="D27" s="160" t="str">
        <f>'1. General Information'!C36</f>
        <v>Is the institution an investment firm, as defined for this field?</v>
      </c>
      <c r="E27" s="172" t="s">
        <v>260</v>
      </c>
      <c r="F27" s="162" t="s">
        <v>259</v>
      </c>
      <c r="G27" s="162" t="s">
        <v>310</v>
      </c>
      <c r="H27" s="176"/>
      <c r="I27" s="176"/>
      <c r="J27" s="176"/>
      <c r="K27" s="176"/>
      <c r="L27" s="176"/>
      <c r="M27" s="176"/>
    </row>
    <row r="28" spans="2:13" ht="233.25" customHeight="1" x14ac:dyDescent="0.25">
      <c r="B28" s="252" t="str">
        <f>'1. General Information'!$B$37</f>
        <v>1C8</v>
      </c>
      <c r="C28" s="218">
        <v>1</v>
      </c>
      <c r="D28" s="160" t="str">
        <f>'1. General Information'!C37</f>
        <v>Is the institution an investment firm authorized to carry out only limited services and activities, as defined for this field?</v>
      </c>
      <c r="E28" s="172" t="s">
        <v>693</v>
      </c>
      <c r="F28" s="162" t="s">
        <v>718</v>
      </c>
      <c r="G28" s="162" t="s">
        <v>310</v>
      </c>
      <c r="H28" s="176"/>
      <c r="I28" s="176"/>
      <c r="J28" s="176"/>
      <c r="K28" s="176"/>
      <c r="L28" s="176"/>
      <c r="M28" s="176"/>
    </row>
    <row r="29" spans="2:13" ht="168.6" customHeight="1" x14ac:dyDescent="0.25">
      <c r="B29" s="252" t="str">
        <f>'1. General Information'!$B$38</f>
        <v>1C9</v>
      </c>
      <c r="C29" s="218">
        <v>1</v>
      </c>
      <c r="D29" s="160" t="str">
        <f>'1. General Information'!C38</f>
        <v>Is the institution operating promotional loans, as defined for this field?</v>
      </c>
      <c r="E29" s="171" t="s">
        <v>261</v>
      </c>
      <c r="F29" s="162" t="s">
        <v>262</v>
      </c>
      <c r="G29" s="162" t="s">
        <v>310</v>
      </c>
      <c r="H29" s="176"/>
      <c r="I29" s="176"/>
      <c r="J29" s="176"/>
      <c r="K29" s="176"/>
      <c r="L29" s="176"/>
      <c r="M29" s="176"/>
    </row>
    <row r="30" spans="2:13" ht="141.6" customHeight="1" x14ac:dyDescent="0.25">
      <c r="B30" s="252" t="str">
        <f>'1. General Information'!$B$39</f>
        <v>1C10</v>
      </c>
      <c r="C30" s="218">
        <v>1</v>
      </c>
      <c r="D30" s="160" t="str">
        <f>'1. General Information'!C39</f>
        <v>Is the institution a mortgage credit institution financed by covered bonds, as defined for this field?</v>
      </c>
      <c r="E30" s="171" t="s">
        <v>252</v>
      </c>
      <c r="F30" s="162" t="s">
        <v>719</v>
      </c>
      <c r="G30" s="162" t="s">
        <v>310</v>
      </c>
      <c r="H30" s="176"/>
      <c r="I30" s="176"/>
      <c r="J30" s="176"/>
      <c r="K30" s="176"/>
      <c r="L30" s="176"/>
      <c r="M30" s="176"/>
    </row>
    <row r="31" spans="2:13" ht="72" customHeight="1" x14ac:dyDescent="0.25">
      <c r="B31" s="252" t="str">
        <f>'1. General Information'!$B$44</f>
        <v>1D1</v>
      </c>
      <c r="C31" s="218">
        <v>1</v>
      </c>
      <c r="D31" s="160" t="str">
        <f>'1. General Information'!C44</f>
        <v>Start date of supervision
(only if it is in the course of 2016)</v>
      </c>
      <c r="E31" s="163"/>
      <c r="F31" s="175" t="s">
        <v>724</v>
      </c>
      <c r="G31" s="162" t="s">
        <v>310</v>
      </c>
      <c r="H31" s="176"/>
      <c r="I31" s="176"/>
      <c r="J31" s="176"/>
      <c r="K31" s="176"/>
      <c r="L31" s="176"/>
      <c r="M31" s="176"/>
    </row>
    <row r="32" spans="2:13" ht="43.5" customHeight="1" x14ac:dyDescent="0.25">
      <c r="B32" s="252" t="str">
        <f>'1. General Information'!$B$45</f>
        <v>1D2</v>
      </c>
      <c r="C32" s="218">
        <v>1</v>
      </c>
      <c r="D32" s="160" t="str">
        <f>'1. General Information'!C45</f>
        <v>Has the institution merged with another institution after the reference date?</v>
      </c>
      <c r="E32" s="163"/>
      <c r="F32" s="175" t="s">
        <v>747</v>
      </c>
      <c r="G32" s="162" t="s">
        <v>310</v>
      </c>
      <c r="H32" s="176"/>
      <c r="I32" s="176"/>
      <c r="J32" s="176"/>
      <c r="K32" s="176"/>
      <c r="L32" s="176"/>
      <c r="M32" s="176"/>
    </row>
    <row r="33" spans="2:13" ht="25.5" x14ac:dyDescent="0.25">
      <c r="B33" s="314" t="str">
        <f>'1. General Information'!$B$50</f>
        <v>1E1</v>
      </c>
      <c r="C33" s="218">
        <v>1</v>
      </c>
      <c r="D33" s="160" t="str">
        <f>'1. General Information'!C50</f>
        <v>Reference date for the present reporting form</v>
      </c>
      <c r="E33" s="113" t="s">
        <v>263</v>
      </c>
      <c r="F33" s="165"/>
      <c r="G33" s="162" t="s">
        <v>310</v>
      </c>
      <c r="H33" s="176"/>
      <c r="I33" s="176"/>
      <c r="J33" s="176"/>
      <c r="K33" s="176"/>
      <c r="L33" s="176"/>
      <c r="M33" s="176"/>
    </row>
    <row r="34" spans="2:13" ht="119.25" customHeight="1" x14ac:dyDescent="0.25">
      <c r="B34" s="253" t="str">
        <f>'2. Basic annual contribution'!$B$16</f>
        <v>2A1</v>
      </c>
      <c r="C34" s="221">
        <v>2</v>
      </c>
      <c r="D34" s="164" t="str">
        <f>'2. Basic annual contribution'!C16</f>
        <v>Total liabilities, as defined for this field</v>
      </c>
      <c r="E34" s="166" t="s">
        <v>264</v>
      </c>
      <c r="F34" s="113" t="s">
        <v>308</v>
      </c>
      <c r="G34" s="162" t="s">
        <v>310</v>
      </c>
      <c r="H34" s="176"/>
      <c r="I34" s="176"/>
      <c r="J34" s="176"/>
      <c r="K34" s="176"/>
      <c r="L34" s="176"/>
      <c r="M34" s="176"/>
    </row>
    <row r="35" spans="2:13" ht="25.5" x14ac:dyDescent="0.25">
      <c r="B35" s="253" t="str">
        <f>'2. Basic annual contribution'!$B$17</f>
        <v>2A2</v>
      </c>
      <c r="C35" s="221">
        <v>2</v>
      </c>
      <c r="D35" s="164" t="str">
        <f>'2. Basic annual contribution'!C17</f>
        <v xml:space="preserve">Own funds </v>
      </c>
      <c r="E35" s="166" t="s">
        <v>265</v>
      </c>
      <c r="F35" s="166" t="s">
        <v>388</v>
      </c>
      <c r="G35" s="162" t="s">
        <v>310</v>
      </c>
      <c r="H35" s="167" t="s">
        <v>217</v>
      </c>
      <c r="I35" s="167">
        <v>1</v>
      </c>
      <c r="J35" s="167" t="s">
        <v>220</v>
      </c>
      <c r="K35" s="167">
        <v>1</v>
      </c>
      <c r="L35" s="167" t="s">
        <v>0</v>
      </c>
      <c r="M35" s="168" t="s">
        <v>218</v>
      </c>
    </row>
    <row r="36" spans="2:13" ht="181.9" customHeight="1" x14ac:dyDescent="0.25">
      <c r="B36" s="253" t="str">
        <f>'2. Basic annual contribution'!$B$18</f>
        <v>2A3</v>
      </c>
      <c r="C36" s="221">
        <v>2</v>
      </c>
      <c r="D36" s="164" t="str">
        <f>'2. Basic annual contribution'!C18</f>
        <v xml:space="preserve">Covered deposits, as defined for this field
</v>
      </c>
      <c r="E36" s="113" t="s">
        <v>266</v>
      </c>
      <c r="F36" s="339" t="s">
        <v>720</v>
      </c>
      <c r="G36" s="162" t="s">
        <v>310</v>
      </c>
      <c r="H36" s="176"/>
      <c r="I36" s="176"/>
      <c r="J36" s="176"/>
      <c r="K36" s="176"/>
      <c r="L36" s="176"/>
      <c r="M36" s="176"/>
    </row>
    <row r="37" spans="2:13" ht="126" customHeight="1" x14ac:dyDescent="0.25">
      <c r="B37" s="254" t="str">
        <f>'2. Basic annual contribution'!B26</f>
        <v>2B2</v>
      </c>
      <c r="C37" s="222">
        <v>2</v>
      </c>
      <c r="D37" s="178" t="str">
        <f>'2. Basic annual contribution'!C26</f>
        <v>Does the institution qualify for the simplified lump-sum annual contribution for small institutions? 
(automatic - not to be filled in)</v>
      </c>
      <c r="E37" s="113" t="s">
        <v>494</v>
      </c>
      <c r="F37" s="166" t="s">
        <v>642</v>
      </c>
      <c r="G37" s="162" t="s">
        <v>5</v>
      </c>
      <c r="H37" s="176"/>
      <c r="I37" s="176"/>
      <c r="J37" s="176"/>
      <c r="K37" s="176"/>
      <c r="L37" s="176"/>
      <c r="M37" s="176"/>
    </row>
    <row r="38" spans="2:13" ht="167.65" customHeight="1" x14ac:dyDescent="0.25">
      <c r="B38" s="253" t="str">
        <f>'2. Basic annual contribution'!B27</f>
        <v>2B3</v>
      </c>
      <c r="C38" s="221">
        <v>2</v>
      </c>
      <c r="D38" s="179" t="str">
        <f>'2. Basic annual contribution'!C27</f>
        <v>Does the institution opt for the calculation of an alternative individual annual contribution amount and provide the necessary information?
(only applied if the value to the field 2B2 above is 'Yes')</v>
      </c>
      <c r="E38" s="113"/>
      <c r="F38" s="166" t="s">
        <v>702</v>
      </c>
      <c r="G38" s="162" t="s">
        <v>310</v>
      </c>
      <c r="H38" s="176"/>
      <c r="I38" s="176"/>
      <c r="J38" s="176"/>
      <c r="K38" s="176"/>
      <c r="L38" s="176"/>
      <c r="M38" s="176"/>
    </row>
    <row r="39" spans="2:13" ht="141.6" customHeight="1" x14ac:dyDescent="0.25">
      <c r="B39" s="253" t="str">
        <f>'2. Basic annual contribution'!B39</f>
        <v>2C1</v>
      </c>
      <c r="C39" s="221">
        <v>2</v>
      </c>
      <c r="D39" s="164" t="str">
        <f>'2. Basic annual contribution'!C39</f>
        <v xml:space="preserve">Liabilities arising from all derivative contracts (excluding credit derivatives) valued in accordance with the leverage ratio methodology </v>
      </c>
      <c r="E39" s="113" t="s">
        <v>268</v>
      </c>
      <c r="F39" s="166" t="s">
        <v>727</v>
      </c>
      <c r="G39" s="162" t="s">
        <v>310</v>
      </c>
      <c r="H39" s="176"/>
      <c r="I39" s="176"/>
      <c r="J39" s="176"/>
      <c r="K39" s="176"/>
      <c r="L39" s="176"/>
      <c r="M39" s="176"/>
    </row>
    <row r="40" spans="2:13" ht="127.9" customHeight="1" x14ac:dyDescent="0.25">
      <c r="B40" s="253" t="str">
        <f>'2. Basic annual contribution'!B40</f>
        <v>2C2</v>
      </c>
      <c r="C40" s="221">
        <v>2</v>
      </c>
      <c r="D40" s="164" t="str">
        <f>'2. Basic annual contribution'!C40</f>
        <v>Accounting value of liabilities arising from all derivative contracts (excluding credit derivatives) booked on-balance sheet, when applicable</v>
      </c>
      <c r="E40" s="113" t="s">
        <v>269</v>
      </c>
      <c r="F40" s="166" t="s">
        <v>534</v>
      </c>
      <c r="G40" s="162" t="s">
        <v>310</v>
      </c>
      <c r="H40" s="176"/>
      <c r="I40" s="176"/>
      <c r="J40" s="176"/>
      <c r="K40" s="176"/>
      <c r="L40" s="176"/>
      <c r="M40" s="176"/>
    </row>
    <row r="41" spans="2:13" ht="153" customHeight="1" x14ac:dyDescent="0.25">
      <c r="B41" s="253" t="str">
        <f>'2. Basic annual contribution'!B41</f>
        <v>2C3</v>
      </c>
      <c r="C41" s="221">
        <v>2</v>
      </c>
      <c r="D41" s="164" t="str">
        <f>'2. Basic annual contribution'!C41</f>
        <v xml:space="preserve">Accounting value of liabilities arising from all derivative contracts (excluding credit derivatives) held off-balance sheet, when applicable
</v>
      </c>
      <c r="E41" s="113" t="s">
        <v>495</v>
      </c>
      <c r="F41" s="166" t="s">
        <v>490</v>
      </c>
      <c r="G41" s="162" t="s">
        <v>310</v>
      </c>
      <c r="H41" s="176"/>
      <c r="I41" s="176"/>
      <c r="J41" s="176"/>
      <c r="K41" s="176"/>
      <c r="L41" s="176"/>
      <c r="M41" s="176"/>
    </row>
    <row r="42" spans="2:13" ht="97.9" customHeight="1" x14ac:dyDescent="0.25">
      <c r="B42" s="254" t="str">
        <f>'2. Basic annual contribution'!B42</f>
        <v>2C4</v>
      </c>
      <c r="C42" s="222">
        <v>2</v>
      </c>
      <c r="D42" s="177" t="str">
        <f>'2. Basic annual contribution'!C42</f>
        <v>Total accounting value of liabilities arising from all derivative contracts (excluding credit derivatives)
(automatic - not to be filled in)</v>
      </c>
      <c r="E42" s="113"/>
      <c r="F42" s="232" t="s">
        <v>491</v>
      </c>
      <c r="G42" s="162" t="s">
        <v>5</v>
      </c>
      <c r="H42" s="176"/>
      <c r="I42" s="176"/>
      <c r="J42" s="176"/>
      <c r="K42" s="176"/>
      <c r="L42" s="176"/>
      <c r="M42" s="176"/>
    </row>
    <row r="43" spans="2:13" ht="63.75" x14ac:dyDescent="0.25">
      <c r="B43" s="254" t="str">
        <f>'2. Basic annual contribution'!B43</f>
        <v>2C5</v>
      </c>
      <c r="C43" s="222">
        <v>2</v>
      </c>
      <c r="D43" s="177" t="str">
        <f>'2. Basic annual contribution'!C43</f>
        <v>Liabilities arising from all derivative contracts (excluding credit derivatives) valued in accordance with the leverage ratio methodology after floor
(automatic - not to be filled in)</v>
      </c>
      <c r="E43" s="113"/>
      <c r="F43" s="232" t="s">
        <v>492</v>
      </c>
      <c r="G43" s="162" t="s">
        <v>5</v>
      </c>
      <c r="H43" s="176"/>
      <c r="I43" s="176"/>
      <c r="J43" s="176"/>
      <c r="K43" s="176"/>
      <c r="L43" s="176"/>
      <c r="M43" s="176"/>
    </row>
    <row r="44" spans="2:13" ht="105" customHeight="1" x14ac:dyDescent="0.25">
      <c r="B44" s="254" t="str">
        <f>'2. Basic annual contribution'!B44</f>
        <v>2C6</v>
      </c>
      <c r="C44" s="222">
        <v>2</v>
      </c>
      <c r="D44" s="177" t="str">
        <f>'2. Basic annual contribution'!C44</f>
        <v>Total liabilities after adjustment of liabilities arising from all derivative contracts (excluding credit derivatives) 
(automatic - not to be filled in)</v>
      </c>
      <c r="E44" s="113"/>
      <c r="F44" s="166" t="s">
        <v>493</v>
      </c>
      <c r="G44" s="162" t="s">
        <v>5</v>
      </c>
      <c r="H44" s="176"/>
      <c r="I44" s="176"/>
      <c r="J44" s="176"/>
      <c r="K44" s="176"/>
      <c r="L44" s="176"/>
      <c r="M44" s="176"/>
    </row>
    <row r="45" spans="2:13" ht="55.15" customHeight="1" x14ac:dyDescent="0.25">
      <c r="B45" s="254" t="str">
        <f>'3. Deductions'!B30</f>
        <v>2C1</v>
      </c>
      <c r="C45" s="222">
        <v>3</v>
      </c>
      <c r="D45" s="178" t="str">
        <f>'3. Deductions'!C30</f>
        <v>Liabilities arising from all derivative contracts (excluding credit derivatives) valued in accordance with the leverage ratio methodology 
(automatic - not to fill in)</v>
      </c>
      <c r="E45" s="113" t="s">
        <v>496</v>
      </c>
      <c r="F45" s="166" t="s">
        <v>497</v>
      </c>
      <c r="G45" s="162" t="s">
        <v>5</v>
      </c>
      <c r="H45" s="176"/>
      <c r="I45" s="176"/>
      <c r="J45" s="176"/>
      <c r="K45" s="176"/>
      <c r="L45" s="176"/>
      <c r="M45" s="176"/>
    </row>
    <row r="46" spans="2:13" ht="98.25" customHeight="1" x14ac:dyDescent="0.25">
      <c r="B46" s="253" t="str">
        <f>'3. Deductions'!B31</f>
        <v>3A1</v>
      </c>
      <c r="C46" s="221">
        <v>3</v>
      </c>
      <c r="D46" s="224" t="str">
        <f>'3. Deductions'!C31</f>
        <v>Of which: qualifying liabilities arising from derivatives related to clearing activities</v>
      </c>
      <c r="E46" s="113" t="s">
        <v>503</v>
      </c>
      <c r="F46" s="180" t="s">
        <v>305</v>
      </c>
      <c r="G46" s="162" t="s">
        <v>310</v>
      </c>
      <c r="H46" s="176"/>
      <c r="I46" s="176"/>
      <c r="J46" s="176"/>
      <c r="K46" s="176"/>
      <c r="L46" s="176"/>
      <c r="M46" s="176"/>
    </row>
    <row r="47" spans="2:13" ht="57" customHeight="1" x14ac:dyDescent="0.25">
      <c r="B47" s="254" t="str">
        <f>'3. Deductions'!B32</f>
        <v>3A2</v>
      </c>
      <c r="C47" s="222">
        <v>3</v>
      </c>
      <c r="D47" s="223" t="str">
        <f>'3. Deductions'!C32</f>
        <v>Of which: liabilities arising from derivatives not related to clearing activities 
(automatic - not to fill in)</v>
      </c>
      <c r="E47" s="113"/>
      <c r="F47" s="180" t="s">
        <v>504</v>
      </c>
      <c r="G47" s="162" t="s">
        <v>5</v>
      </c>
      <c r="H47" s="176"/>
      <c r="I47" s="176"/>
      <c r="J47" s="176"/>
      <c r="K47" s="176"/>
      <c r="L47" s="176"/>
      <c r="M47" s="176"/>
    </row>
    <row r="48" spans="2:13" ht="99" customHeight="1" x14ac:dyDescent="0.25">
      <c r="B48" s="254" t="str">
        <f>'3. Deductions'!B33</f>
        <v>3A3</v>
      </c>
      <c r="C48" s="222">
        <v>3</v>
      </c>
      <c r="D48" s="178" t="str">
        <f>'3. Deductions'!C33</f>
        <v>Derivative floor factor
(automatic - not to fill in)</v>
      </c>
      <c r="E48" s="113"/>
      <c r="F48" s="166" t="s">
        <v>505</v>
      </c>
      <c r="G48" s="162" t="s">
        <v>5</v>
      </c>
      <c r="H48" s="176"/>
      <c r="I48" s="176"/>
      <c r="J48" s="176"/>
      <c r="K48" s="176"/>
      <c r="L48" s="176"/>
      <c r="M48" s="176"/>
    </row>
    <row r="49" spans="2:13" ht="89.25" x14ac:dyDescent="0.25">
      <c r="B49" s="254" t="str">
        <f>'3. Deductions'!B34</f>
        <v>3A4</v>
      </c>
      <c r="C49" s="222">
        <v>3</v>
      </c>
      <c r="D49" s="178" t="str">
        <f>'3. Deductions'!C34</f>
        <v>Adjusted value of qualifying liabilities related to clearing activities arising from derivatives
(automatic - not to fill in)</v>
      </c>
      <c r="E49" s="113"/>
      <c r="F49" s="166" t="s">
        <v>506</v>
      </c>
      <c r="G49" s="162" t="s">
        <v>5</v>
      </c>
      <c r="H49" s="176"/>
      <c r="I49" s="176"/>
      <c r="J49" s="176"/>
      <c r="K49" s="176"/>
      <c r="L49" s="176"/>
      <c r="M49" s="176"/>
    </row>
    <row r="50" spans="2:13" ht="73.5" customHeight="1" x14ac:dyDescent="0.25">
      <c r="B50" s="253" t="str">
        <f>'3. Deductions'!B41</f>
        <v>3A5</v>
      </c>
      <c r="C50" s="221">
        <v>3</v>
      </c>
      <c r="D50" s="179" t="str">
        <f>'3. Deductions'!C41</f>
        <v xml:space="preserve">Total accounting value of qualifying liabilities related to clearing activities </v>
      </c>
      <c r="E50" s="113"/>
      <c r="F50" s="166" t="s">
        <v>270</v>
      </c>
      <c r="G50" s="162" t="s">
        <v>310</v>
      </c>
      <c r="H50" s="176"/>
      <c r="I50" s="176"/>
      <c r="J50" s="176"/>
      <c r="K50" s="176"/>
      <c r="L50" s="176"/>
      <c r="M50" s="176"/>
    </row>
    <row r="51" spans="2:13" x14ac:dyDescent="0.25">
      <c r="B51" s="253" t="str">
        <f>'3. Deductions'!B42</f>
        <v>3A6</v>
      </c>
      <c r="C51" s="221">
        <v>3</v>
      </c>
      <c r="D51" s="224" t="str">
        <f>'3. Deductions'!C42</f>
        <v>Of which: arising from derivatives</v>
      </c>
      <c r="E51" s="113"/>
      <c r="F51" s="180" t="s">
        <v>271</v>
      </c>
      <c r="G51" s="162" t="s">
        <v>310</v>
      </c>
      <c r="H51" s="176"/>
      <c r="I51" s="176"/>
      <c r="J51" s="176"/>
      <c r="K51" s="176"/>
      <c r="L51" s="176"/>
      <c r="M51" s="176"/>
    </row>
    <row r="52" spans="2:13" ht="60" customHeight="1" x14ac:dyDescent="0.25">
      <c r="B52" s="254" t="str">
        <f>'3. Deductions'!B43</f>
        <v>3A7</v>
      </c>
      <c r="C52" s="222">
        <v>3</v>
      </c>
      <c r="D52" s="223" t="str">
        <f>'3. Deductions'!C43</f>
        <v>Of which: not arising from derivatives
(automatic - not to fill in)</v>
      </c>
      <c r="E52" s="113"/>
      <c r="F52" s="180" t="s">
        <v>313</v>
      </c>
      <c r="G52" s="162" t="s">
        <v>5</v>
      </c>
      <c r="H52" s="176"/>
      <c r="I52" s="176"/>
      <c r="J52" s="176"/>
      <c r="K52" s="176"/>
      <c r="L52" s="176"/>
      <c r="M52" s="176"/>
    </row>
    <row r="53" spans="2:13" ht="114.75" customHeight="1" x14ac:dyDescent="0.25">
      <c r="B53" s="254" t="str">
        <f>'3. Deductions'!B44</f>
        <v>3A8</v>
      </c>
      <c r="C53" s="222">
        <v>3</v>
      </c>
      <c r="D53" s="178" t="str">
        <f>'3. Deductions'!C44</f>
        <v>Total deductible amount of qualifying liabilities related to clearing activities
(automatic - not to fill in)</v>
      </c>
      <c r="E53" s="113"/>
      <c r="F53" s="166" t="s">
        <v>507</v>
      </c>
      <c r="G53" s="162" t="s">
        <v>5</v>
      </c>
      <c r="H53" s="176"/>
      <c r="I53" s="176"/>
      <c r="J53" s="176"/>
      <c r="K53" s="176"/>
      <c r="L53" s="176"/>
      <c r="M53" s="176"/>
    </row>
    <row r="54" spans="2:13" ht="73.900000000000006" customHeight="1" x14ac:dyDescent="0.25">
      <c r="B54" s="254" t="str">
        <f>'3. Deductions'!B56</f>
        <v>2C1</v>
      </c>
      <c r="C54" s="222">
        <v>3</v>
      </c>
      <c r="D54" s="178" t="str">
        <f>'3. Deductions'!C56</f>
        <v>Liabilities arising from all derivative contracts (excluding credit derivatives) valued in accordance with the leverage ratio methodology 
(automatic - not to fill in)</v>
      </c>
      <c r="E54" s="113" t="s">
        <v>496</v>
      </c>
      <c r="F54" s="166" t="s">
        <v>498</v>
      </c>
      <c r="G54" s="162" t="s">
        <v>5</v>
      </c>
      <c r="H54" s="176"/>
      <c r="I54" s="176"/>
      <c r="J54" s="176"/>
      <c r="K54" s="176"/>
      <c r="L54" s="176"/>
      <c r="M54" s="176"/>
    </row>
    <row r="55" spans="2:13" ht="88.5" customHeight="1" x14ac:dyDescent="0.25">
      <c r="B55" s="253" t="str">
        <f>'3. Deductions'!B57</f>
        <v>3B1</v>
      </c>
      <c r="C55" s="221">
        <v>3</v>
      </c>
      <c r="D55" s="224" t="str">
        <f>'3. Deductions'!C57</f>
        <v>Of which: qualifying liabilities arising from derivatives related to CSD activities</v>
      </c>
      <c r="E55" s="113" t="s">
        <v>511</v>
      </c>
      <c r="F55" s="180" t="s">
        <v>306</v>
      </c>
      <c r="G55" s="162" t="s">
        <v>310</v>
      </c>
      <c r="H55" s="176"/>
      <c r="I55" s="176"/>
      <c r="J55" s="176"/>
      <c r="K55" s="176"/>
      <c r="L55" s="176"/>
      <c r="M55" s="176"/>
    </row>
    <row r="56" spans="2:13" ht="60.75" customHeight="1" x14ac:dyDescent="0.25">
      <c r="B56" s="254" t="str">
        <f>'3. Deductions'!B58</f>
        <v>3B2</v>
      </c>
      <c r="C56" s="222">
        <v>3</v>
      </c>
      <c r="D56" s="223" t="str">
        <f>'3. Deductions'!C58</f>
        <v>Of which: liabilities arising from derivatives not related to CSD activities
(automatic - not to fill in)</v>
      </c>
      <c r="E56" s="113"/>
      <c r="F56" s="180" t="s">
        <v>508</v>
      </c>
      <c r="G56" s="162" t="s">
        <v>5</v>
      </c>
      <c r="H56" s="176"/>
      <c r="I56" s="176"/>
      <c r="J56" s="176"/>
      <c r="K56" s="176"/>
      <c r="L56" s="176"/>
      <c r="M56" s="176"/>
    </row>
    <row r="57" spans="2:13" ht="102" customHeight="1" x14ac:dyDescent="0.25">
      <c r="B57" s="254" t="str">
        <f>'3. Deductions'!B59</f>
        <v>3B3</v>
      </c>
      <c r="C57" s="222">
        <v>3</v>
      </c>
      <c r="D57" s="178" t="str">
        <f>'3. Deductions'!C59</f>
        <v>Derivative floor factor
(automatic - not to fill in)</v>
      </c>
      <c r="E57" s="113"/>
      <c r="F57" s="166" t="s">
        <v>505</v>
      </c>
      <c r="G57" s="162" t="s">
        <v>5</v>
      </c>
      <c r="H57" s="176"/>
      <c r="I57" s="176"/>
      <c r="J57" s="176"/>
      <c r="K57" s="176"/>
      <c r="L57" s="176"/>
      <c r="M57" s="176"/>
    </row>
    <row r="58" spans="2:13" ht="89.25" x14ac:dyDescent="0.25">
      <c r="B58" s="254" t="str">
        <f>'3. Deductions'!B60</f>
        <v>3B4</v>
      </c>
      <c r="C58" s="222">
        <v>3</v>
      </c>
      <c r="D58" s="178" t="str">
        <f>'3. Deductions'!C60</f>
        <v>Adjusted value of qualifying liabilities related to CSD activities arising from derivatives
(automatic - not to fill in)</v>
      </c>
      <c r="E58" s="113"/>
      <c r="F58" s="166" t="s">
        <v>509</v>
      </c>
      <c r="G58" s="162" t="s">
        <v>5</v>
      </c>
      <c r="H58" s="176"/>
      <c r="I58" s="176"/>
      <c r="J58" s="176"/>
      <c r="K58" s="176"/>
      <c r="L58" s="176"/>
      <c r="M58" s="176"/>
    </row>
    <row r="59" spans="2:13" ht="73.5" customHeight="1" x14ac:dyDescent="0.25">
      <c r="B59" s="253" t="str">
        <f>'3. Deductions'!B67</f>
        <v>3B5</v>
      </c>
      <c r="C59" s="221">
        <v>3</v>
      </c>
      <c r="D59" s="179" t="str">
        <f>'3. Deductions'!C67</f>
        <v>Total accounting value of qualifying liabilities related to CSD activities</v>
      </c>
      <c r="E59" s="113"/>
      <c r="F59" s="166" t="s">
        <v>272</v>
      </c>
      <c r="G59" s="162" t="s">
        <v>310</v>
      </c>
      <c r="H59" s="176"/>
      <c r="I59" s="176"/>
      <c r="J59" s="176"/>
      <c r="K59" s="176"/>
      <c r="L59" s="176"/>
      <c r="M59" s="176"/>
    </row>
    <row r="60" spans="2:13" x14ac:dyDescent="0.25">
      <c r="B60" s="253" t="str">
        <f>'3. Deductions'!B68</f>
        <v>3B6</v>
      </c>
      <c r="C60" s="221">
        <v>3</v>
      </c>
      <c r="D60" s="224" t="str">
        <f>'3. Deductions'!C68</f>
        <v>Of which: arising from derivatives</v>
      </c>
      <c r="E60" s="113"/>
      <c r="F60" s="180" t="s">
        <v>312</v>
      </c>
      <c r="G60" s="162" t="s">
        <v>310</v>
      </c>
      <c r="H60" s="176"/>
      <c r="I60" s="176"/>
      <c r="J60" s="176"/>
      <c r="K60" s="176"/>
      <c r="L60" s="176"/>
      <c r="M60" s="176"/>
    </row>
    <row r="61" spans="2:13" ht="60.75" customHeight="1" x14ac:dyDescent="0.25">
      <c r="B61" s="254" t="str">
        <f>'3. Deductions'!B69</f>
        <v>3B7</v>
      </c>
      <c r="C61" s="222">
        <v>3</v>
      </c>
      <c r="D61" s="223" t="str">
        <f>'3. Deductions'!C69</f>
        <v>Of which: not arising from derivatives
(automatic - not to fill in)</v>
      </c>
      <c r="E61" s="113"/>
      <c r="F61" s="180" t="s">
        <v>314</v>
      </c>
      <c r="G61" s="162" t="s">
        <v>5</v>
      </c>
      <c r="H61" s="176"/>
      <c r="I61" s="176"/>
      <c r="J61" s="176"/>
      <c r="K61" s="176"/>
      <c r="L61" s="176"/>
      <c r="M61" s="176"/>
    </row>
    <row r="62" spans="2:13" ht="112.5" customHeight="1" x14ac:dyDescent="0.25">
      <c r="B62" s="254" t="str">
        <f>'3. Deductions'!B70</f>
        <v>3B8</v>
      </c>
      <c r="C62" s="222">
        <v>3</v>
      </c>
      <c r="D62" s="178" t="str">
        <f>'3. Deductions'!C70</f>
        <v>Total deductible amount of qualifying liabilities related to CSD activities
(automatic - not to fill in)</v>
      </c>
      <c r="E62" s="113"/>
      <c r="F62" s="166" t="s">
        <v>510</v>
      </c>
      <c r="G62" s="162" t="s">
        <v>5</v>
      </c>
      <c r="H62" s="176"/>
      <c r="I62" s="176"/>
      <c r="J62" s="176"/>
      <c r="K62" s="176"/>
      <c r="L62" s="176"/>
      <c r="M62" s="176"/>
    </row>
    <row r="63" spans="2:13" s="13" customFormat="1" ht="63.75" x14ac:dyDescent="0.25">
      <c r="B63" s="254" t="str">
        <f>'3. Deductions'!B82</f>
        <v>2C1</v>
      </c>
      <c r="C63" s="222">
        <v>3</v>
      </c>
      <c r="D63" s="178" t="str">
        <f>'3. Deductions'!C82</f>
        <v>Liabilities arising from all derivative contracts (excluding credit derivatives) valued in accordance with the leverage ratio methodology 
(automatic - not to fill in)</v>
      </c>
      <c r="E63" s="113" t="s">
        <v>496</v>
      </c>
      <c r="F63" s="166" t="s">
        <v>499</v>
      </c>
      <c r="G63" s="162" t="s">
        <v>5</v>
      </c>
      <c r="H63" s="176"/>
      <c r="I63" s="176"/>
      <c r="J63" s="176"/>
      <c r="K63" s="176"/>
      <c r="L63" s="176"/>
      <c r="M63" s="176"/>
    </row>
    <row r="64" spans="2:13" s="13" customFormat="1" ht="87.75" customHeight="1" x14ac:dyDescent="0.25">
      <c r="B64" s="253" t="str">
        <f>'3. Deductions'!B83</f>
        <v>3C1</v>
      </c>
      <c r="C64" s="221">
        <v>3</v>
      </c>
      <c r="D64" s="224" t="str">
        <f>'3. Deductions'!C83</f>
        <v xml:space="preserve">Of which: qualifying liabilities arising from derivatives that arise by virtue of holding client assets or client money </v>
      </c>
      <c r="E64" s="113" t="s">
        <v>512</v>
      </c>
      <c r="F64" s="180" t="s">
        <v>315</v>
      </c>
      <c r="G64" s="162" t="s">
        <v>310</v>
      </c>
      <c r="H64" s="176"/>
      <c r="I64" s="176"/>
      <c r="J64" s="176"/>
      <c r="K64" s="176"/>
      <c r="L64" s="176"/>
      <c r="M64" s="176"/>
    </row>
    <row r="65" spans="2:13" s="13" customFormat="1" ht="63" customHeight="1" x14ac:dyDescent="0.25">
      <c r="B65" s="254" t="str">
        <f>'3. Deductions'!B84</f>
        <v>3C2</v>
      </c>
      <c r="C65" s="222">
        <v>3</v>
      </c>
      <c r="D65" s="223" t="str">
        <f>'3. Deductions'!C84</f>
        <v>Of which: liabilities arising from derivatives that do not arise by virtue of holding client assets or client money
(automatic - not to fill in)</v>
      </c>
      <c r="E65" s="113"/>
      <c r="F65" s="180" t="s">
        <v>516</v>
      </c>
      <c r="G65" s="162" t="s">
        <v>5</v>
      </c>
      <c r="H65" s="176"/>
      <c r="I65" s="176"/>
      <c r="J65" s="176"/>
      <c r="K65" s="176"/>
      <c r="L65" s="176"/>
      <c r="M65" s="176"/>
    </row>
    <row r="66" spans="2:13" s="13" customFormat="1" ht="98.25" customHeight="1" x14ac:dyDescent="0.25">
      <c r="B66" s="254" t="str">
        <f>'3. Deductions'!B85</f>
        <v>3C3</v>
      </c>
      <c r="C66" s="222">
        <v>3</v>
      </c>
      <c r="D66" s="178" t="str">
        <f>'3. Deductions'!C85</f>
        <v>Derivative floor factor
(automatic - not to fill in)</v>
      </c>
      <c r="E66" s="113"/>
      <c r="F66" s="166" t="s">
        <v>505</v>
      </c>
      <c r="G66" s="162" t="s">
        <v>5</v>
      </c>
      <c r="H66" s="176"/>
      <c r="I66" s="176"/>
      <c r="J66" s="176"/>
      <c r="K66" s="176"/>
      <c r="L66" s="176"/>
      <c r="M66" s="176"/>
    </row>
    <row r="67" spans="2:13" s="13" customFormat="1" ht="98.25" customHeight="1" x14ac:dyDescent="0.25">
      <c r="B67" s="254" t="str">
        <f>'3. Deductions'!B86</f>
        <v>3C4</v>
      </c>
      <c r="C67" s="222">
        <v>3</v>
      </c>
      <c r="D67" s="178" t="str">
        <f>'3. Deductions'!C86</f>
        <v>Adjusted value of qualifying liabilities that arise by virtue of holding client assets or client money arising from derivatives
(automatic - not to fill in)</v>
      </c>
      <c r="E67" s="113"/>
      <c r="F67" s="166" t="s">
        <v>517</v>
      </c>
      <c r="G67" s="162" t="s">
        <v>5</v>
      </c>
      <c r="H67" s="176"/>
      <c r="I67" s="176"/>
      <c r="J67" s="176"/>
      <c r="K67" s="176"/>
      <c r="L67" s="176"/>
      <c r="M67" s="176"/>
    </row>
    <row r="68" spans="2:13" ht="72" customHeight="1" x14ac:dyDescent="0.25">
      <c r="B68" s="253" t="str">
        <f>'3. Deductions'!B93</f>
        <v>3C5</v>
      </c>
      <c r="C68" s="221">
        <v>3</v>
      </c>
      <c r="D68" s="179" t="str">
        <f>'3. Deductions'!C93</f>
        <v>Total accounting value of qualifying liabilities that arise by virtue of holding client assets or client money</v>
      </c>
      <c r="E68" s="113"/>
      <c r="F68" s="166" t="s">
        <v>316</v>
      </c>
      <c r="G68" s="162" t="s">
        <v>310</v>
      </c>
      <c r="H68" s="176"/>
      <c r="I68" s="176"/>
      <c r="J68" s="176"/>
      <c r="K68" s="176"/>
      <c r="L68" s="176"/>
      <c r="M68" s="176"/>
    </row>
    <row r="69" spans="2:13" x14ac:dyDescent="0.25">
      <c r="B69" s="253" t="str">
        <f>'3. Deductions'!B94</f>
        <v>3C6</v>
      </c>
      <c r="C69" s="221">
        <v>3</v>
      </c>
      <c r="D69" s="224" t="str">
        <f>'3. Deductions'!C94</f>
        <v>Of which: arising from derivatives</v>
      </c>
      <c r="E69" s="113"/>
      <c r="F69" s="180" t="s">
        <v>312</v>
      </c>
      <c r="G69" s="162" t="s">
        <v>310</v>
      </c>
      <c r="H69" s="176"/>
      <c r="I69" s="176"/>
      <c r="J69" s="176"/>
      <c r="K69" s="176"/>
      <c r="L69" s="176"/>
      <c r="M69" s="176"/>
    </row>
    <row r="70" spans="2:13" ht="67.5" customHeight="1" x14ac:dyDescent="0.25">
      <c r="B70" s="254" t="str">
        <f>'3. Deductions'!B95</f>
        <v>3C7</v>
      </c>
      <c r="C70" s="222">
        <v>3</v>
      </c>
      <c r="D70" s="223" t="str">
        <f>'3. Deductions'!C95</f>
        <v>Of which: not arising from derivatives
(automatic - not to fill in)</v>
      </c>
      <c r="E70" s="113"/>
      <c r="F70" s="180" t="s">
        <v>694</v>
      </c>
      <c r="G70" s="162" t="s">
        <v>5</v>
      </c>
      <c r="H70" s="176"/>
      <c r="I70" s="176"/>
      <c r="J70" s="176"/>
      <c r="K70" s="176"/>
      <c r="L70" s="176"/>
      <c r="M70" s="176"/>
    </row>
    <row r="71" spans="2:13" ht="126" customHeight="1" x14ac:dyDescent="0.25">
      <c r="B71" s="254" t="str">
        <f>'3. Deductions'!B96</f>
        <v>3C8</v>
      </c>
      <c r="C71" s="222">
        <v>3</v>
      </c>
      <c r="D71" s="178" t="str">
        <f>'3. Deductions'!C96</f>
        <v>Total deductible amount of qualifying liabilities that arise by virtue of holding client assets or client money
(automatic - not to fill in)</v>
      </c>
      <c r="E71" s="113"/>
      <c r="F71" s="166" t="s">
        <v>518</v>
      </c>
      <c r="G71" s="162" t="s">
        <v>5</v>
      </c>
      <c r="H71" s="176"/>
      <c r="I71" s="176"/>
      <c r="J71" s="176"/>
      <c r="K71" s="176"/>
      <c r="L71" s="176"/>
      <c r="M71" s="176"/>
    </row>
    <row r="72" spans="2:13" ht="67.5" customHeight="1" x14ac:dyDescent="0.25">
      <c r="B72" s="254" t="str">
        <f>'3. Deductions'!B108</f>
        <v>2C1</v>
      </c>
      <c r="C72" s="222">
        <v>3</v>
      </c>
      <c r="D72" s="178" t="str">
        <f>'3. Deductions'!C108</f>
        <v>Liabilities arising from all derivative contracts (excluding credit derivatives) valued in accordance with the leverage ratio methodology 
(automatic - not to fill in)</v>
      </c>
      <c r="E72" s="113"/>
      <c r="F72" s="166" t="s">
        <v>500</v>
      </c>
      <c r="G72" s="162" t="s">
        <v>5</v>
      </c>
      <c r="H72" s="176"/>
      <c r="I72" s="176"/>
      <c r="J72" s="176"/>
      <c r="K72" s="176"/>
      <c r="L72" s="176"/>
      <c r="M72" s="176"/>
    </row>
    <row r="73" spans="2:13" ht="169.9" customHeight="1" x14ac:dyDescent="0.25">
      <c r="B73" s="253" t="str">
        <f>'3. Deductions'!B109</f>
        <v>3D1</v>
      </c>
      <c r="C73" s="221">
        <v>3</v>
      </c>
      <c r="D73" s="224" t="str">
        <f>'3. Deductions'!C109</f>
        <v xml:space="preserve">Of which: qualifying liabilities arising from derivatives that arise from promotional loans </v>
      </c>
      <c r="E73" s="225" t="s">
        <v>513</v>
      </c>
      <c r="F73" s="180" t="s">
        <v>317</v>
      </c>
      <c r="G73" s="162" t="s">
        <v>310</v>
      </c>
      <c r="H73" s="176"/>
      <c r="I73" s="176"/>
      <c r="J73" s="176"/>
      <c r="K73" s="176"/>
      <c r="L73" s="176"/>
      <c r="M73" s="176"/>
    </row>
    <row r="74" spans="2:13" ht="57" customHeight="1" x14ac:dyDescent="0.25">
      <c r="B74" s="254" t="str">
        <f>'3. Deductions'!B110</f>
        <v>3D2</v>
      </c>
      <c r="C74" s="222">
        <v>3</v>
      </c>
      <c r="D74" s="223" t="str">
        <f>'3. Deductions'!C110</f>
        <v>Of which: liabilities arising from derivatives that do not arise from promotional loans
(automatic - not to fill in)</v>
      </c>
      <c r="E74" s="113"/>
      <c r="F74" s="180" t="s">
        <v>519</v>
      </c>
      <c r="G74" s="162" t="s">
        <v>5</v>
      </c>
      <c r="H74" s="176"/>
      <c r="I74" s="176"/>
      <c r="J74" s="176"/>
      <c r="K74" s="176"/>
      <c r="L74" s="176"/>
      <c r="M74" s="176"/>
    </row>
    <row r="75" spans="2:13" ht="99.75" customHeight="1" x14ac:dyDescent="0.25">
      <c r="B75" s="254" t="str">
        <f>'3. Deductions'!B111</f>
        <v>3D3</v>
      </c>
      <c r="C75" s="222">
        <v>3</v>
      </c>
      <c r="D75" s="178" t="str">
        <f>'3. Deductions'!C111</f>
        <v>Derivative floor factor
(automatic - not to fill in)</v>
      </c>
      <c r="E75" s="113"/>
      <c r="F75" s="166" t="s">
        <v>505</v>
      </c>
      <c r="G75" s="162" t="s">
        <v>5</v>
      </c>
      <c r="H75" s="176"/>
      <c r="I75" s="176"/>
      <c r="J75" s="176"/>
      <c r="K75" s="176"/>
      <c r="L75" s="176"/>
      <c r="M75" s="176"/>
    </row>
    <row r="76" spans="2:13" ht="84.6" customHeight="1" x14ac:dyDescent="0.25">
      <c r="B76" s="254" t="str">
        <f>'3. Deductions'!B112</f>
        <v>3D4</v>
      </c>
      <c r="C76" s="222">
        <v>3</v>
      </c>
      <c r="D76" s="178" t="str">
        <f>'3. Deductions'!C112</f>
        <v>Adjusted value of qualifying liabilities that arise from promotional loans arising from derivatives
(automatic - not to fill in)</v>
      </c>
      <c r="E76" s="113"/>
      <c r="F76" s="166" t="s">
        <v>520</v>
      </c>
      <c r="G76" s="162" t="s">
        <v>5</v>
      </c>
      <c r="H76" s="176"/>
      <c r="I76" s="176"/>
      <c r="J76" s="176"/>
      <c r="K76" s="176"/>
      <c r="L76" s="176"/>
      <c r="M76" s="176"/>
    </row>
    <row r="77" spans="2:13" ht="69.75" customHeight="1" x14ac:dyDescent="0.25">
      <c r="B77" s="253" t="str">
        <f>'3. Deductions'!B119</f>
        <v>3D5</v>
      </c>
      <c r="C77" s="221">
        <v>3</v>
      </c>
      <c r="D77" s="179" t="str">
        <f>'3. Deductions'!C119</f>
        <v>Total accounting value of qualifying liabilities that arise from promotional loans</v>
      </c>
      <c r="E77" s="113"/>
      <c r="F77" s="166" t="s">
        <v>318</v>
      </c>
      <c r="G77" s="162" t="s">
        <v>310</v>
      </c>
      <c r="H77" s="176"/>
      <c r="I77" s="176"/>
      <c r="J77" s="176"/>
      <c r="K77" s="176"/>
      <c r="L77" s="176"/>
      <c r="M77" s="176"/>
    </row>
    <row r="78" spans="2:13" x14ac:dyDescent="0.25">
      <c r="B78" s="253" t="str">
        <f>'3. Deductions'!B120</f>
        <v>3D6</v>
      </c>
      <c r="C78" s="221">
        <v>3</v>
      </c>
      <c r="D78" s="224" t="str">
        <f>'3. Deductions'!C120</f>
        <v>Of which: arising from derivatives</v>
      </c>
      <c r="E78" s="113"/>
      <c r="F78" s="180" t="s">
        <v>312</v>
      </c>
      <c r="G78" s="162" t="s">
        <v>310</v>
      </c>
      <c r="H78" s="176"/>
      <c r="I78" s="176"/>
      <c r="J78" s="176"/>
      <c r="K78" s="176"/>
      <c r="L78" s="176"/>
      <c r="M78" s="176"/>
    </row>
    <row r="79" spans="2:13" ht="61.5" customHeight="1" x14ac:dyDescent="0.25">
      <c r="B79" s="254" t="str">
        <f>'3. Deductions'!B121</f>
        <v>3D7</v>
      </c>
      <c r="C79" s="222">
        <v>3</v>
      </c>
      <c r="D79" s="223" t="str">
        <f>'3. Deductions'!C121</f>
        <v>Of which: not arising from derivatives
(automatic - not to fill in)</v>
      </c>
      <c r="E79" s="113"/>
      <c r="F79" s="180" t="s">
        <v>695</v>
      </c>
      <c r="G79" s="162" t="s">
        <v>5</v>
      </c>
      <c r="H79" s="176"/>
      <c r="I79" s="176"/>
      <c r="J79" s="176"/>
      <c r="K79" s="176"/>
      <c r="L79" s="176"/>
      <c r="M79" s="176"/>
    </row>
    <row r="80" spans="2:13" ht="112.15" customHeight="1" x14ac:dyDescent="0.25">
      <c r="B80" s="254" t="str">
        <f>'3. Deductions'!B122</f>
        <v>3D8</v>
      </c>
      <c r="C80" s="222">
        <v>3</v>
      </c>
      <c r="D80" s="178" t="str">
        <f>'3. Deductions'!C122</f>
        <v>Total deductible amount of qualifying liabilities that arise from promotional loans
(automatic - not to fill in)</v>
      </c>
      <c r="E80" s="113"/>
      <c r="F80" s="166" t="s">
        <v>521</v>
      </c>
      <c r="G80" s="162" t="s">
        <v>5</v>
      </c>
      <c r="H80" s="176"/>
      <c r="I80" s="176"/>
      <c r="J80" s="176"/>
      <c r="K80" s="176"/>
      <c r="L80" s="176"/>
      <c r="M80" s="176"/>
    </row>
    <row r="81" spans="2:13" ht="63.75" x14ac:dyDescent="0.25">
      <c r="B81" s="254" t="str">
        <f>'3. Deductions'!B134</f>
        <v>2C1</v>
      </c>
      <c r="C81" s="222">
        <v>3</v>
      </c>
      <c r="D81" s="178" t="str">
        <f>'3. Deductions'!C134</f>
        <v>Liabilities arising from all derivative contracts (excluding credit derivatives) valued in accordance with the leverage ratio methodology 
(automatic - not to fill in)</v>
      </c>
      <c r="E81" s="113"/>
      <c r="F81" s="166" t="s">
        <v>501</v>
      </c>
      <c r="G81" s="162" t="s">
        <v>5</v>
      </c>
      <c r="H81" s="176"/>
      <c r="I81" s="176"/>
      <c r="J81" s="176"/>
      <c r="K81" s="176"/>
      <c r="L81" s="176"/>
      <c r="M81" s="176"/>
    </row>
    <row r="82" spans="2:13" ht="89.25" x14ac:dyDescent="0.25">
      <c r="B82" s="253" t="str">
        <f>'3. Deductions'!B135</f>
        <v>3E1</v>
      </c>
      <c r="C82" s="221">
        <v>3</v>
      </c>
      <c r="D82" s="224" t="str">
        <f>'3. Deductions'!C135</f>
        <v>Of which: qualifying IPS liabilities arising from derivatives that arise from a qualifying IPS member</v>
      </c>
      <c r="E82" s="113" t="s">
        <v>514</v>
      </c>
      <c r="F82" s="180" t="s">
        <v>326</v>
      </c>
      <c r="G82" s="162" t="s">
        <v>310</v>
      </c>
      <c r="H82" s="176"/>
      <c r="I82" s="176"/>
      <c r="J82" s="176"/>
      <c r="K82" s="176"/>
      <c r="L82" s="176"/>
      <c r="M82" s="176"/>
    </row>
    <row r="83" spans="2:13" ht="57" customHeight="1" x14ac:dyDescent="0.25">
      <c r="B83" s="254" t="str">
        <f>'3. Deductions'!B136</f>
        <v>3E2</v>
      </c>
      <c r="C83" s="222">
        <v>3</v>
      </c>
      <c r="D83" s="223" t="str">
        <f>'3. Deductions'!C136</f>
        <v>Of which: non qualifying IPS liabilities arising from derivatives 
(automatic - not to fill in)</v>
      </c>
      <c r="E83" s="113"/>
      <c r="F83" s="180" t="s">
        <v>522</v>
      </c>
      <c r="G83" s="162" t="s">
        <v>5</v>
      </c>
      <c r="H83" s="176"/>
      <c r="I83" s="176"/>
      <c r="J83" s="176"/>
      <c r="K83" s="176"/>
      <c r="L83" s="176"/>
      <c r="M83" s="176"/>
    </row>
    <row r="84" spans="2:13" ht="99" customHeight="1" x14ac:dyDescent="0.25">
      <c r="B84" s="254" t="str">
        <f>'3. Deductions'!B137</f>
        <v>3E3</v>
      </c>
      <c r="C84" s="222">
        <v>3</v>
      </c>
      <c r="D84" s="178" t="str">
        <f>'3. Deductions'!C137</f>
        <v>Derivative floor factor
(automatic - not to fill in)</v>
      </c>
      <c r="E84" s="113"/>
      <c r="F84" s="166" t="s">
        <v>505</v>
      </c>
      <c r="G84" s="162" t="s">
        <v>5</v>
      </c>
      <c r="H84" s="176"/>
      <c r="I84" s="176"/>
      <c r="J84" s="176"/>
      <c r="K84" s="176"/>
      <c r="L84" s="176"/>
      <c r="M84" s="176"/>
    </row>
    <row r="85" spans="2:13" ht="83.65" customHeight="1" x14ac:dyDescent="0.25">
      <c r="B85" s="254" t="str">
        <f>'3. Deductions'!B138</f>
        <v>3E4</v>
      </c>
      <c r="C85" s="222">
        <v>3</v>
      </c>
      <c r="D85" s="178" t="str">
        <f>'3. Deductions'!C138</f>
        <v>Adjusted value of qualifying IPS liabilities arising from derivatives that arise from a qualifying IPS member
(automatic - not to fill in)</v>
      </c>
      <c r="E85" s="113"/>
      <c r="F85" s="166" t="s">
        <v>523</v>
      </c>
      <c r="G85" s="162" t="s">
        <v>5</v>
      </c>
      <c r="H85" s="176"/>
      <c r="I85" s="176"/>
      <c r="J85" s="176"/>
      <c r="K85" s="176"/>
      <c r="L85" s="176"/>
      <c r="M85" s="176"/>
    </row>
    <row r="86" spans="2:13" ht="72.75" customHeight="1" x14ac:dyDescent="0.25">
      <c r="B86" s="253" t="str">
        <f>'3. Deductions'!B145</f>
        <v>3E5</v>
      </c>
      <c r="C86" s="221">
        <v>3</v>
      </c>
      <c r="D86" s="179" t="str">
        <f>'3. Deductions'!C145</f>
        <v>Total accounting value of qualifying IPS liabilities</v>
      </c>
      <c r="E86" s="113"/>
      <c r="F86" s="166" t="s">
        <v>328</v>
      </c>
      <c r="G86" s="162" t="s">
        <v>310</v>
      </c>
      <c r="H86" s="176"/>
      <c r="I86" s="176"/>
      <c r="J86" s="176"/>
      <c r="K86" s="176"/>
      <c r="L86" s="176"/>
      <c r="M86" s="176"/>
    </row>
    <row r="87" spans="2:13" x14ac:dyDescent="0.25">
      <c r="B87" s="253" t="str">
        <f>'3. Deductions'!B146</f>
        <v>3E6</v>
      </c>
      <c r="C87" s="221">
        <v>3</v>
      </c>
      <c r="D87" s="224" t="str">
        <f>'3. Deductions'!C146</f>
        <v>Of which: arising from derivatives</v>
      </c>
      <c r="E87" s="113"/>
      <c r="F87" s="180" t="s">
        <v>312</v>
      </c>
      <c r="G87" s="162" t="s">
        <v>310</v>
      </c>
      <c r="H87" s="176"/>
      <c r="I87" s="176"/>
      <c r="J87" s="176"/>
      <c r="K87" s="176"/>
      <c r="L87" s="176"/>
      <c r="M87" s="176"/>
    </row>
    <row r="88" spans="2:13" ht="38.25" x14ac:dyDescent="0.25">
      <c r="B88" s="254" t="str">
        <f>'3. Deductions'!B147</f>
        <v>3E7</v>
      </c>
      <c r="C88" s="222">
        <v>3</v>
      </c>
      <c r="D88" s="223" t="str">
        <f>'3. Deductions'!C147</f>
        <v>Of which: not arising from derivatives
(automatic - not to fill in)</v>
      </c>
      <c r="E88" s="113"/>
      <c r="F88" s="180" t="s">
        <v>329</v>
      </c>
      <c r="G88" s="162" t="s">
        <v>5</v>
      </c>
      <c r="H88" s="176"/>
      <c r="I88" s="176"/>
      <c r="J88" s="176"/>
      <c r="K88" s="176"/>
      <c r="L88" s="176"/>
      <c r="M88" s="176"/>
    </row>
    <row r="89" spans="2:13" ht="63.75" x14ac:dyDescent="0.25">
      <c r="B89" s="254" t="str">
        <f>'3. Deductions'!B148</f>
        <v>3E8</v>
      </c>
      <c r="C89" s="222">
        <v>3</v>
      </c>
      <c r="D89" s="178" t="str">
        <f>'3. Deductions'!C148</f>
        <v>Adjusted value of total qualifying IPS liabilities 
(automatic - not to fill in)</v>
      </c>
      <c r="E89" s="113"/>
      <c r="F89" s="166" t="s">
        <v>524</v>
      </c>
      <c r="G89" s="162" t="s">
        <v>5</v>
      </c>
      <c r="H89" s="176"/>
      <c r="I89" s="176"/>
      <c r="J89" s="176"/>
      <c r="K89" s="176"/>
      <c r="L89" s="176"/>
      <c r="M89" s="176"/>
    </row>
    <row r="90" spans="2:13" ht="63.75" x14ac:dyDescent="0.25">
      <c r="B90" s="253" t="str">
        <f>'3. Deductions'!B155</f>
        <v>3E9</v>
      </c>
      <c r="C90" s="221">
        <v>3</v>
      </c>
      <c r="D90" s="179" t="str">
        <f>'3. Deductions'!C155</f>
        <v>Total accounting value of qualifying IPS assets held by the qualifying IPS member</v>
      </c>
      <c r="E90" s="113" t="s">
        <v>330</v>
      </c>
      <c r="F90" s="166" t="s">
        <v>332</v>
      </c>
      <c r="G90" s="162" t="s">
        <v>310</v>
      </c>
      <c r="H90" s="176"/>
      <c r="I90" s="176"/>
      <c r="J90" s="176"/>
      <c r="K90" s="176"/>
      <c r="L90" s="176"/>
      <c r="M90" s="176"/>
    </row>
    <row r="91" spans="2:13" ht="69.75" customHeight="1" x14ac:dyDescent="0.25">
      <c r="B91" s="253" t="str">
        <f>'3. Deductions'!B156</f>
        <v>3E10</v>
      </c>
      <c r="C91" s="221">
        <v>3</v>
      </c>
      <c r="D91" s="179" t="str">
        <f>'3. Deductions'!C156</f>
        <v>Adjusted value of total qualifying IPS assets</v>
      </c>
      <c r="E91" s="113"/>
      <c r="F91" s="227" t="s">
        <v>696</v>
      </c>
      <c r="G91" s="162" t="s">
        <v>310</v>
      </c>
      <c r="H91" s="176"/>
      <c r="I91" s="176"/>
      <c r="J91" s="176"/>
      <c r="K91" s="176"/>
      <c r="L91" s="176"/>
      <c r="M91" s="176"/>
    </row>
    <row r="92" spans="2:13" ht="127.15" customHeight="1" x14ac:dyDescent="0.25">
      <c r="B92" s="254" t="str">
        <f>'3. Deductions'!B163</f>
        <v>3E11</v>
      </c>
      <c r="C92" s="222">
        <v>3</v>
      </c>
      <c r="D92" s="178" t="str">
        <f>'3. Deductions'!C163</f>
        <v>Total deductible amount of assets and liabilities arising from qualifying IPS liabilities
(automatic - not to fill in)</v>
      </c>
      <c r="E92" s="113"/>
      <c r="F92" s="166" t="s">
        <v>525</v>
      </c>
      <c r="G92" s="162" t="s">
        <v>5</v>
      </c>
      <c r="H92" s="176"/>
      <c r="I92" s="176"/>
      <c r="J92" s="176"/>
      <c r="K92" s="176"/>
      <c r="L92" s="176"/>
      <c r="M92" s="176"/>
    </row>
    <row r="93" spans="2:13" ht="70.5" customHeight="1" x14ac:dyDescent="0.25">
      <c r="B93" s="254" t="str">
        <f>'3. Deductions'!B173</f>
        <v>2C1</v>
      </c>
      <c r="C93" s="222">
        <v>3</v>
      </c>
      <c r="D93" s="178" t="str">
        <f>'3. Deductions'!C173</f>
        <v>Liabilities arising from all derivative contracts (excluding credit derivatives) valued in accordance with the leverage ratio methodology 
(automatic - not to fill in)</v>
      </c>
      <c r="E93" s="113"/>
      <c r="F93" s="166" t="s">
        <v>502</v>
      </c>
      <c r="G93" s="162" t="s">
        <v>5</v>
      </c>
      <c r="H93" s="176"/>
      <c r="I93" s="176"/>
      <c r="J93" s="176"/>
      <c r="K93" s="176"/>
      <c r="L93" s="176"/>
      <c r="M93" s="176"/>
    </row>
    <row r="94" spans="2:13" ht="106.5" customHeight="1" x14ac:dyDescent="0.25">
      <c r="B94" s="253" t="str">
        <f>'3. Deductions'!B174</f>
        <v>3F1</v>
      </c>
      <c r="C94" s="221">
        <v>3</v>
      </c>
      <c r="D94" s="224" t="str">
        <f>'3. Deductions'!C174</f>
        <v>Of which: qualifying intragroup liabilities arising from derivatives</v>
      </c>
      <c r="E94" s="113" t="s">
        <v>515</v>
      </c>
      <c r="F94" s="180" t="s">
        <v>333</v>
      </c>
      <c r="G94" s="162" t="s">
        <v>310</v>
      </c>
      <c r="H94" s="176"/>
      <c r="I94" s="176"/>
      <c r="J94" s="176"/>
      <c r="K94" s="176"/>
      <c r="L94" s="176"/>
      <c r="M94" s="176"/>
    </row>
    <row r="95" spans="2:13" ht="55.15" customHeight="1" x14ac:dyDescent="0.25">
      <c r="B95" s="254" t="str">
        <f>'3. Deductions'!B175</f>
        <v>3F2</v>
      </c>
      <c r="C95" s="222">
        <v>3</v>
      </c>
      <c r="D95" s="223" t="str">
        <f>'3. Deductions'!C175</f>
        <v>Of which: liabilities arising from derivatives that are not intragroup
(automatic - not to fill in)</v>
      </c>
      <c r="E95" s="113"/>
      <c r="F95" s="180" t="s">
        <v>526</v>
      </c>
      <c r="G95" s="162" t="s">
        <v>5</v>
      </c>
      <c r="H95" s="176"/>
      <c r="I95" s="176"/>
      <c r="J95" s="176"/>
      <c r="K95" s="176"/>
      <c r="L95" s="176"/>
      <c r="M95" s="176"/>
    </row>
    <row r="96" spans="2:13" ht="97.5" customHeight="1" x14ac:dyDescent="0.25">
      <c r="B96" s="254" t="str">
        <f>'3. Deductions'!B176</f>
        <v>3F3</v>
      </c>
      <c r="C96" s="222">
        <v>3</v>
      </c>
      <c r="D96" s="178" t="str">
        <f>'3. Deductions'!C176</f>
        <v>Derivative floor factor
(automatic - not to fill in)</v>
      </c>
      <c r="E96" s="113"/>
      <c r="F96" s="166" t="s">
        <v>505</v>
      </c>
      <c r="G96" s="162" t="s">
        <v>5</v>
      </c>
      <c r="H96" s="176"/>
      <c r="I96" s="176"/>
      <c r="J96" s="176"/>
      <c r="K96" s="176"/>
      <c r="L96" s="176"/>
      <c r="M96" s="176"/>
    </row>
    <row r="97" spans="2:13" ht="87.75" customHeight="1" x14ac:dyDescent="0.25">
      <c r="B97" s="254" t="str">
        <f>'3. Deductions'!B177</f>
        <v>3F4</v>
      </c>
      <c r="C97" s="222">
        <v>3</v>
      </c>
      <c r="D97" s="178" t="str">
        <f>'3. Deductions'!C177</f>
        <v>Adjusted value of qualifying intragroup liabilities arising from derivatives
(automatic - not to fill in)</v>
      </c>
      <c r="E97" s="113"/>
      <c r="F97" s="166" t="s">
        <v>527</v>
      </c>
      <c r="G97" s="162" t="s">
        <v>5</v>
      </c>
      <c r="H97" s="176"/>
      <c r="I97" s="176"/>
      <c r="J97" s="176"/>
      <c r="K97" s="176"/>
      <c r="L97" s="176"/>
      <c r="M97" s="176"/>
    </row>
    <row r="98" spans="2:13" ht="72.75" customHeight="1" x14ac:dyDescent="0.25">
      <c r="B98" s="253" t="str">
        <f>'3. Deductions'!B184</f>
        <v>3F5</v>
      </c>
      <c r="C98" s="221">
        <v>3</v>
      </c>
      <c r="D98" s="179" t="str">
        <f>'3. Deductions'!C184</f>
        <v>Total accounting value of qualifying intragroup liabilities</v>
      </c>
      <c r="E98" s="113"/>
      <c r="F98" s="166" t="s">
        <v>334</v>
      </c>
      <c r="G98" s="162" t="s">
        <v>310</v>
      </c>
      <c r="H98" s="176"/>
      <c r="I98" s="176"/>
      <c r="J98" s="176"/>
      <c r="K98" s="176"/>
      <c r="L98" s="176"/>
      <c r="M98" s="176"/>
    </row>
    <row r="99" spans="2:13" x14ac:dyDescent="0.25">
      <c r="B99" s="253" t="str">
        <f>'3. Deductions'!B185</f>
        <v>3F6</v>
      </c>
      <c r="C99" s="221">
        <v>3</v>
      </c>
      <c r="D99" s="224" t="str">
        <f>'3. Deductions'!C185</f>
        <v>Of which: arising from derivatives</v>
      </c>
      <c r="E99" s="113"/>
      <c r="F99" s="180" t="s">
        <v>312</v>
      </c>
      <c r="G99" s="162" t="s">
        <v>310</v>
      </c>
      <c r="H99" s="176"/>
      <c r="I99" s="176"/>
      <c r="J99" s="176"/>
      <c r="K99" s="176"/>
      <c r="L99" s="176"/>
      <c r="M99" s="176"/>
    </row>
    <row r="100" spans="2:13" ht="54" customHeight="1" x14ac:dyDescent="0.25">
      <c r="B100" s="254" t="str">
        <f>'3. Deductions'!B186</f>
        <v>3F7</v>
      </c>
      <c r="C100" s="222">
        <v>3</v>
      </c>
      <c r="D100" s="223" t="str">
        <f>'3. Deductions'!C186</f>
        <v>Of which: not arising from derivatives
(automatic - not to fill in)</v>
      </c>
      <c r="E100" s="113"/>
      <c r="F100" s="180" t="s">
        <v>335</v>
      </c>
      <c r="G100" s="162" t="s">
        <v>5</v>
      </c>
      <c r="H100" s="176"/>
      <c r="I100" s="176"/>
      <c r="J100" s="176"/>
      <c r="K100" s="176"/>
      <c r="L100" s="176"/>
      <c r="M100" s="176"/>
    </row>
    <row r="101" spans="2:13" ht="63.75" x14ac:dyDescent="0.25">
      <c r="B101" s="254" t="str">
        <f>'3. Deductions'!B187</f>
        <v>3F8</v>
      </c>
      <c r="C101" s="222">
        <v>3</v>
      </c>
      <c r="D101" s="178" t="str">
        <f>'3. Deductions'!C187</f>
        <v>Adjusted value of total qualifying intragroup liabilities 
(automatic - not to fill in)</v>
      </c>
      <c r="E101" s="113"/>
      <c r="F101" s="166" t="s">
        <v>528</v>
      </c>
      <c r="G101" s="162" t="s">
        <v>5</v>
      </c>
      <c r="H101" s="176"/>
      <c r="I101" s="176"/>
      <c r="J101" s="176"/>
      <c r="K101" s="176"/>
      <c r="L101" s="176"/>
      <c r="M101" s="176"/>
    </row>
    <row r="102" spans="2:13" ht="63.75" x14ac:dyDescent="0.25">
      <c r="B102" s="253" t="str">
        <f>'3. Deductions'!B194</f>
        <v>3F9</v>
      </c>
      <c r="C102" s="221">
        <v>3</v>
      </c>
      <c r="D102" s="179" t="str">
        <f>'3. Deductions'!C194</f>
        <v>Total accounting value of qualifying intragroup assets held by the institution</v>
      </c>
      <c r="E102" s="113" t="s">
        <v>336</v>
      </c>
      <c r="F102" s="166" t="s">
        <v>337</v>
      </c>
      <c r="G102" s="162" t="s">
        <v>310</v>
      </c>
      <c r="H102" s="176"/>
      <c r="I102" s="176"/>
      <c r="J102" s="176"/>
      <c r="K102" s="176"/>
      <c r="L102" s="176"/>
      <c r="M102" s="176"/>
    </row>
    <row r="103" spans="2:13" ht="68.25" customHeight="1" x14ac:dyDescent="0.25">
      <c r="B103" s="253" t="str">
        <f>'3. Deductions'!B195</f>
        <v>3F10</v>
      </c>
      <c r="C103" s="221">
        <v>3</v>
      </c>
      <c r="D103" s="179" t="str">
        <f>'3. Deductions'!C195</f>
        <v>Adjusted value of total qualifying intragroup assets</v>
      </c>
      <c r="E103" s="113"/>
      <c r="F103" s="227" t="s">
        <v>529</v>
      </c>
      <c r="G103" s="162" t="s">
        <v>310</v>
      </c>
      <c r="H103" s="176"/>
      <c r="I103" s="176"/>
      <c r="J103" s="176"/>
      <c r="K103" s="176"/>
      <c r="L103" s="176"/>
      <c r="M103" s="176"/>
    </row>
    <row r="104" spans="2:13" ht="114.75" x14ac:dyDescent="0.25">
      <c r="B104" s="254" t="str">
        <f>'3. Deductions'!B202</f>
        <v>3F11</v>
      </c>
      <c r="C104" s="222">
        <v>3</v>
      </c>
      <c r="D104" s="178" t="str">
        <f>'3. Deductions'!C202</f>
        <v>Total deductible amount of assets and liabilities arising from qualifying intragroup liabilities
(automatic - not to fill in)</v>
      </c>
      <c r="E104" s="113"/>
      <c r="F104" s="166" t="s">
        <v>530</v>
      </c>
      <c r="G104" s="162" t="s">
        <v>5</v>
      </c>
      <c r="H104" s="176"/>
      <c r="I104" s="176"/>
      <c r="J104" s="176"/>
      <c r="K104" s="176"/>
      <c r="L104" s="176"/>
      <c r="M104" s="176"/>
    </row>
    <row r="105" spans="2:13" ht="70.900000000000006" customHeight="1" x14ac:dyDescent="0.25">
      <c r="B105" s="254" t="str">
        <f>'3. Deductions'!B212</f>
        <v>1C8</v>
      </c>
      <c r="C105" s="222">
        <v>3</v>
      </c>
      <c r="D105" s="178" t="str">
        <f>'3. Deductions'!C212</f>
        <v>Is the institution an investment firm authorized to carry out only limited services and activities, as defined for this field?
(automatic - not to be filled in)</v>
      </c>
      <c r="E105" s="113"/>
      <c r="F105" s="166" t="s">
        <v>533</v>
      </c>
      <c r="G105" s="162" t="s">
        <v>5</v>
      </c>
      <c r="H105" s="176"/>
      <c r="I105" s="176"/>
      <c r="J105" s="176"/>
      <c r="K105" s="176"/>
      <c r="L105" s="176"/>
      <c r="M105" s="176"/>
    </row>
    <row r="106" spans="2:13" ht="111.6" customHeight="1" x14ac:dyDescent="0.25">
      <c r="B106" s="254" t="str">
        <f>'3. Deductions'!B222</f>
        <v>1C10</v>
      </c>
      <c r="C106" s="222">
        <v>3</v>
      </c>
      <c r="D106" s="178" t="str">
        <f>'3. Deductions'!C222</f>
        <v>Is the institution a mortgage credit institution financed by covered bonds?
(automatic - not to be filled in)</v>
      </c>
      <c r="E106" s="113"/>
      <c r="F106" s="166" t="s">
        <v>689</v>
      </c>
      <c r="G106" s="162" t="s">
        <v>5</v>
      </c>
      <c r="H106" s="176"/>
      <c r="I106" s="176"/>
      <c r="J106" s="176"/>
      <c r="K106" s="176"/>
      <c r="L106" s="176"/>
      <c r="M106" s="176"/>
    </row>
    <row r="107" spans="2:13" ht="114.75" x14ac:dyDescent="0.25">
      <c r="B107" s="253" t="str">
        <f>'4. Risk adjustment'!B26</f>
        <v>4A1</v>
      </c>
      <c r="C107" s="221">
        <v>4</v>
      </c>
      <c r="D107" s="179" t="str">
        <f>'4. Risk adjustment'!C26</f>
        <v>Has the competent authority granted a waiver from the application of the Leverage ratio risk indicator to the institution at individual level?</v>
      </c>
      <c r="E107" s="113"/>
      <c r="F107" s="229" t="s">
        <v>700</v>
      </c>
      <c r="G107" s="162" t="s">
        <v>310</v>
      </c>
      <c r="H107" s="176"/>
      <c r="I107" s="176"/>
      <c r="J107" s="176"/>
      <c r="K107" s="176"/>
      <c r="L107" s="176"/>
      <c r="M107" s="176"/>
    </row>
    <row r="108" spans="2:13" ht="127.5" x14ac:dyDescent="0.25">
      <c r="B108" s="253" t="str">
        <f>'4. Risk adjustment'!B27</f>
        <v>4A2</v>
      </c>
      <c r="C108" s="221">
        <v>4</v>
      </c>
      <c r="D108" s="179" t="str">
        <f>'4. Risk adjustment'!C27</f>
        <v>Reporting level of the Leverage ratio risk indicator</v>
      </c>
      <c r="E108" s="113" t="s">
        <v>645</v>
      </c>
      <c r="F108" s="166" t="s">
        <v>643</v>
      </c>
      <c r="G108" s="162" t="s">
        <v>310</v>
      </c>
      <c r="H108" s="176"/>
      <c r="I108" s="176"/>
      <c r="J108" s="176"/>
      <c r="K108" s="176"/>
      <c r="L108" s="176"/>
      <c r="M108" s="176"/>
    </row>
    <row r="109" spans="2:13" ht="25.5" x14ac:dyDescent="0.25">
      <c r="B109" s="253" t="str">
        <f>'4. Risk adjustment'!B28</f>
        <v>4A3</v>
      </c>
      <c r="C109" s="221">
        <v>4</v>
      </c>
      <c r="D109" s="224" t="str">
        <f>'4. Risk adjustment'!C28</f>
        <v>Name of the parent
(only in case of waiver)</v>
      </c>
      <c r="E109" s="113" t="s">
        <v>646</v>
      </c>
      <c r="F109" s="180" t="s">
        <v>697</v>
      </c>
      <c r="G109" s="162" t="s">
        <v>310</v>
      </c>
      <c r="H109" s="176"/>
      <c r="I109" s="176"/>
      <c r="J109" s="176"/>
      <c r="K109" s="176"/>
      <c r="L109" s="176"/>
      <c r="M109" s="176"/>
    </row>
    <row r="110" spans="2:13" ht="25.5" x14ac:dyDescent="0.25">
      <c r="B110" s="253" t="str">
        <f>'4. Risk adjustment'!B29</f>
        <v>4A4</v>
      </c>
      <c r="C110" s="221">
        <v>4</v>
      </c>
      <c r="D110" s="224" t="str">
        <f>'4. Risk adjustment'!C29</f>
        <v>RIAD MFI code of the parent
(only in case of waiver)</v>
      </c>
      <c r="E110" s="113" t="s">
        <v>647</v>
      </c>
      <c r="F110" s="180" t="s">
        <v>697</v>
      </c>
      <c r="G110" s="162" t="s">
        <v>310</v>
      </c>
      <c r="H110" s="176"/>
      <c r="I110" s="176"/>
      <c r="J110" s="176"/>
      <c r="K110" s="176"/>
      <c r="L110" s="176"/>
      <c r="M110" s="176"/>
    </row>
    <row r="111" spans="2:13" ht="126.6" customHeight="1" x14ac:dyDescent="0.25">
      <c r="B111" s="253" t="str">
        <f>'4. Risk adjustment'!B30</f>
        <v>4A6</v>
      </c>
      <c r="C111" s="221">
        <v>4</v>
      </c>
      <c r="D111" s="224" t="str">
        <f>'4. Risk adjustment'!C30</f>
        <v>Identifier code of the institutions which are part of the (sub-)consolidation
(only in case of waiver)</v>
      </c>
      <c r="E111" s="113"/>
      <c r="F111" s="180" t="s">
        <v>698</v>
      </c>
      <c r="G111" s="162" t="s">
        <v>310</v>
      </c>
      <c r="H111" s="176"/>
      <c r="I111" s="176"/>
      <c r="J111" s="176"/>
      <c r="K111" s="176"/>
      <c r="L111" s="176"/>
      <c r="M111" s="176"/>
    </row>
    <row r="112" spans="2:13" ht="25.5" x14ac:dyDescent="0.25">
      <c r="B112" s="253" t="str">
        <f>'4. Risk adjustment'!B31</f>
        <v>4A7</v>
      </c>
      <c r="C112" s="221">
        <v>4</v>
      </c>
      <c r="D112" s="179" t="str">
        <f>'4. Risk adjustment'!C31</f>
        <v xml:space="preserve">Leverage ratio, at the reporting level selected above </v>
      </c>
      <c r="E112" s="113" t="s">
        <v>342</v>
      </c>
      <c r="F112" s="166" t="s">
        <v>350</v>
      </c>
      <c r="G112" s="162" t="s">
        <v>310</v>
      </c>
      <c r="H112" s="167" t="s">
        <v>222</v>
      </c>
      <c r="I112" s="167">
        <v>45</v>
      </c>
      <c r="J112" s="167" t="s">
        <v>221</v>
      </c>
      <c r="K112" s="167"/>
      <c r="L112" s="168" t="s">
        <v>384</v>
      </c>
      <c r="M112" s="167">
        <v>190</v>
      </c>
    </row>
    <row r="113" spans="2:13" ht="111" customHeight="1" x14ac:dyDescent="0.25">
      <c r="B113" s="253" t="str">
        <f>'4. Risk adjustment'!B36</f>
        <v>4A8</v>
      </c>
      <c r="C113" s="221">
        <v>4</v>
      </c>
      <c r="D113" s="179" t="str">
        <f>'4. Risk adjustment'!C36</f>
        <v>Has the competent authority granted a waiver from the application of the CET1 ratio risk indicator to the institution at individual level?</v>
      </c>
      <c r="E113" s="113"/>
      <c r="F113" s="166" t="s">
        <v>699</v>
      </c>
      <c r="G113" s="162" t="s">
        <v>310</v>
      </c>
      <c r="H113" s="176"/>
      <c r="I113" s="176"/>
      <c r="J113" s="176"/>
      <c r="K113" s="176"/>
      <c r="L113" s="176"/>
      <c r="M113" s="176"/>
    </row>
    <row r="114" spans="2:13" ht="25.5" x14ac:dyDescent="0.25">
      <c r="B114" s="253" t="str">
        <f>'4. Risk adjustment'!B37</f>
        <v>4A9</v>
      </c>
      <c r="C114" s="221">
        <v>4</v>
      </c>
      <c r="D114" s="179" t="str">
        <f>'4. Risk adjustment'!C37</f>
        <v>Reporting level of the CET1 ratio risk indicator</v>
      </c>
      <c r="E114" s="113" t="s">
        <v>343</v>
      </c>
      <c r="F114" s="113" t="s">
        <v>343</v>
      </c>
      <c r="G114" s="162" t="s">
        <v>310</v>
      </c>
      <c r="H114" s="176"/>
      <c r="I114" s="176"/>
      <c r="J114" s="176"/>
      <c r="K114" s="176"/>
      <c r="L114" s="176"/>
      <c r="M114" s="176"/>
    </row>
    <row r="115" spans="2:13" ht="25.5" x14ac:dyDescent="0.25">
      <c r="B115" s="253" t="str">
        <f>'4. Risk adjustment'!B38</f>
        <v>4A10</v>
      </c>
      <c r="C115" s="221">
        <v>4</v>
      </c>
      <c r="D115" s="224" t="str">
        <f>'4. Risk adjustment'!C38</f>
        <v>Name of the parent
(only in case of waiver)</v>
      </c>
      <c r="E115" s="180" t="s">
        <v>345</v>
      </c>
      <c r="F115" s="180" t="s">
        <v>345</v>
      </c>
      <c r="G115" s="162" t="s">
        <v>310</v>
      </c>
      <c r="H115" s="176"/>
      <c r="I115" s="176"/>
      <c r="J115" s="176"/>
      <c r="K115" s="176"/>
      <c r="L115" s="176"/>
      <c r="M115" s="176"/>
    </row>
    <row r="116" spans="2:13" ht="25.5" x14ac:dyDescent="0.25">
      <c r="B116" s="253" t="str">
        <f>'4. Risk adjustment'!B39</f>
        <v>4A11</v>
      </c>
      <c r="C116" s="221">
        <v>4</v>
      </c>
      <c r="D116" s="224" t="str">
        <f>'4. Risk adjustment'!C39</f>
        <v>RIAD MFI code of the parent
(only in case of waiver)</v>
      </c>
      <c r="E116" s="180" t="s">
        <v>346</v>
      </c>
      <c r="F116" s="180" t="s">
        <v>346</v>
      </c>
      <c r="G116" s="162" t="s">
        <v>310</v>
      </c>
      <c r="H116" s="176"/>
      <c r="I116" s="176"/>
      <c r="J116" s="176"/>
      <c r="K116" s="176"/>
      <c r="L116" s="176"/>
      <c r="M116" s="176"/>
    </row>
    <row r="117" spans="2:13" ht="38.25" x14ac:dyDescent="0.25">
      <c r="B117" s="253" t="str">
        <f>'4. Risk adjustment'!B40</f>
        <v>4A13</v>
      </c>
      <c r="C117" s="221">
        <v>4</v>
      </c>
      <c r="D117" s="224" t="str">
        <f>'4. Risk adjustment'!C40</f>
        <v>Identifier code of the institutions which are part of the (sub-)consolidation
(only in case of waiver)</v>
      </c>
      <c r="E117" s="113"/>
      <c r="F117" s="180" t="s">
        <v>344</v>
      </c>
      <c r="G117" s="162" t="s">
        <v>310</v>
      </c>
      <c r="H117" s="176"/>
      <c r="I117" s="176"/>
      <c r="J117" s="176"/>
      <c r="K117" s="176"/>
      <c r="L117" s="176"/>
      <c r="M117" s="176"/>
    </row>
    <row r="118" spans="2:13" ht="25.5" x14ac:dyDescent="0.25">
      <c r="B118" s="253" t="str">
        <f>'4. Risk adjustment'!B41</f>
        <v>4A14</v>
      </c>
      <c r="C118" s="221">
        <v>4</v>
      </c>
      <c r="D118" s="179" t="str">
        <f>'4. Risk adjustment'!C41</f>
        <v xml:space="preserve">CET1 capital, at the reporting level selected above </v>
      </c>
      <c r="E118" s="225" t="s">
        <v>347</v>
      </c>
      <c r="F118" s="166" t="s">
        <v>351</v>
      </c>
      <c r="G118" s="162" t="s">
        <v>310</v>
      </c>
      <c r="H118" s="167" t="s">
        <v>217</v>
      </c>
      <c r="I118" s="167">
        <v>1</v>
      </c>
      <c r="J118" s="167" t="s">
        <v>220</v>
      </c>
      <c r="K118" s="167" t="s">
        <v>225</v>
      </c>
      <c r="L118" s="167" t="s">
        <v>0</v>
      </c>
      <c r="M118" s="168" t="s">
        <v>226</v>
      </c>
    </row>
    <row r="119" spans="2:13" ht="28.15" customHeight="1" x14ac:dyDescent="0.25">
      <c r="B119" s="253" t="str">
        <f>'4. Risk adjustment'!B42</f>
        <v>4A15</v>
      </c>
      <c r="C119" s="221">
        <v>4</v>
      </c>
      <c r="D119" s="179" t="str">
        <f>'4. Risk adjustment'!C42</f>
        <v xml:space="preserve">Total Risk Exposure, at the reporting level selected above </v>
      </c>
      <c r="E119" s="225" t="s">
        <v>348</v>
      </c>
      <c r="F119" s="166" t="s">
        <v>351</v>
      </c>
      <c r="G119" s="162" t="s">
        <v>310</v>
      </c>
      <c r="H119" s="167" t="s">
        <v>217</v>
      </c>
      <c r="I119" s="167">
        <v>2</v>
      </c>
      <c r="J119" s="167" t="s">
        <v>223</v>
      </c>
      <c r="K119" s="167">
        <v>1</v>
      </c>
      <c r="L119" s="167" t="s">
        <v>0</v>
      </c>
      <c r="M119" s="168" t="s">
        <v>218</v>
      </c>
    </row>
    <row r="120" spans="2:13" ht="38.25" x14ac:dyDescent="0.25">
      <c r="B120" s="254" t="str">
        <f>'4. Risk adjustment'!B43</f>
        <v>4A16</v>
      </c>
      <c r="C120" s="222">
        <v>4</v>
      </c>
      <c r="D120" s="178" t="str">
        <f>'4. Risk adjustment'!C43</f>
        <v>CET1 ratio, at the reporting level selected above 
(automatic - not to fill in)</v>
      </c>
      <c r="E120" s="225" t="s">
        <v>349</v>
      </c>
      <c r="F120" s="166" t="s">
        <v>383</v>
      </c>
      <c r="G120" s="162" t="s">
        <v>5</v>
      </c>
      <c r="H120" s="167" t="s">
        <v>217</v>
      </c>
      <c r="I120" s="167">
        <v>3</v>
      </c>
      <c r="J120" s="167" t="s">
        <v>224</v>
      </c>
      <c r="K120" s="167">
        <v>1</v>
      </c>
      <c r="L120" s="167" t="s">
        <v>0</v>
      </c>
      <c r="M120" s="168" t="s">
        <v>218</v>
      </c>
    </row>
    <row r="121" spans="2:13" ht="47.25" customHeight="1" x14ac:dyDescent="0.25">
      <c r="B121" s="253" t="str">
        <f>'4. Risk adjustment'!$B$48</f>
        <v>4A17</v>
      </c>
      <c r="C121" s="221">
        <v>4</v>
      </c>
      <c r="D121" s="179" t="str">
        <f>'4. Risk adjustment'!C48</f>
        <v>Total assets, at the reporting level selected above</v>
      </c>
      <c r="E121" s="113" t="s">
        <v>382</v>
      </c>
      <c r="F121" s="166" t="s">
        <v>454</v>
      </c>
      <c r="G121" s="162" t="s">
        <v>310</v>
      </c>
      <c r="H121" s="176"/>
      <c r="I121" s="176"/>
      <c r="J121" s="176"/>
      <c r="K121" s="176"/>
      <c r="L121" s="176"/>
      <c r="M121" s="176"/>
    </row>
    <row r="122" spans="2:13" ht="38.25" x14ac:dyDescent="0.25">
      <c r="B122" s="254" t="str">
        <f>'4. Risk adjustment'!$B$49</f>
        <v>4A18</v>
      </c>
      <c r="C122" s="222">
        <v>4</v>
      </c>
      <c r="D122" s="178" t="str">
        <f>'4. Risk adjustment'!C49</f>
        <v>TRE/TA, at the reporting level selected above
(automatic - not to fill in)</v>
      </c>
      <c r="E122" s="113"/>
      <c r="F122" s="166" t="s">
        <v>383</v>
      </c>
      <c r="G122" s="162" t="s">
        <v>5</v>
      </c>
      <c r="H122" s="176"/>
      <c r="I122" s="176"/>
      <c r="J122" s="176"/>
      <c r="K122" s="176"/>
      <c r="L122" s="176"/>
      <c r="M122" s="176"/>
    </row>
    <row r="123" spans="2:13" ht="126" customHeight="1" x14ac:dyDescent="0.25">
      <c r="B123" s="253" t="str">
        <f>'4. Risk adjustment'!$B$71</f>
        <v>4D1</v>
      </c>
      <c r="C123" s="221">
        <v>4</v>
      </c>
      <c r="D123" s="179" t="str">
        <f>'4. Risk adjustment'!$C$71</f>
        <v>Risk exposure amount for market risk on traded debt instruments and equity, at the reporting level selected above</v>
      </c>
      <c r="E123" s="166" t="s">
        <v>455</v>
      </c>
      <c r="F123" s="166" t="s">
        <v>389</v>
      </c>
      <c r="G123" s="162" t="s">
        <v>310</v>
      </c>
      <c r="H123" s="167" t="s">
        <v>217</v>
      </c>
      <c r="I123" s="167">
        <v>2</v>
      </c>
      <c r="J123" s="167" t="s">
        <v>223</v>
      </c>
      <c r="K123" s="167" t="s">
        <v>237</v>
      </c>
      <c r="L123" s="167" t="s">
        <v>0</v>
      </c>
      <c r="M123" s="167" t="s">
        <v>236</v>
      </c>
    </row>
    <row r="124" spans="2:13" ht="25.5" x14ac:dyDescent="0.25">
      <c r="B124" s="254" t="str">
        <f>'4. Risk adjustment'!B72</f>
        <v>4D2</v>
      </c>
      <c r="C124" s="222">
        <v>4</v>
      </c>
      <c r="D124" s="223" t="str">
        <f>'4. Risk adjustment'!C72</f>
        <v>a) Divided by Total Risk Exposure
(automatic - not to fill in)</v>
      </c>
      <c r="E124" s="165" t="s">
        <v>385</v>
      </c>
      <c r="F124" s="166" t="s">
        <v>383</v>
      </c>
      <c r="G124" s="162" t="s">
        <v>5</v>
      </c>
      <c r="H124" s="176"/>
      <c r="I124" s="176"/>
      <c r="J124" s="176"/>
      <c r="K124" s="176"/>
      <c r="L124" s="176"/>
      <c r="M124" s="176"/>
    </row>
    <row r="125" spans="2:13" ht="25.5" x14ac:dyDescent="0.25">
      <c r="B125" s="254" t="str">
        <f>'4. Risk adjustment'!B73</f>
        <v>4D3</v>
      </c>
      <c r="C125" s="222">
        <v>4</v>
      </c>
      <c r="D125" s="223" t="str">
        <f>'4. Risk adjustment'!C73</f>
        <v>b) Divided by CET1 Capital
(automatic - not to fill in)</v>
      </c>
      <c r="E125" s="165" t="s">
        <v>386</v>
      </c>
      <c r="F125" s="166" t="s">
        <v>383</v>
      </c>
      <c r="G125" s="162" t="s">
        <v>5</v>
      </c>
      <c r="H125" s="176"/>
      <c r="I125" s="176"/>
      <c r="J125" s="176"/>
      <c r="K125" s="176"/>
      <c r="L125" s="176"/>
      <c r="M125" s="176"/>
    </row>
    <row r="126" spans="2:13" ht="25.5" x14ac:dyDescent="0.25">
      <c r="B126" s="254" t="str">
        <f>'4. Risk adjustment'!B74</f>
        <v>4D4</v>
      </c>
      <c r="C126" s="222">
        <v>4</v>
      </c>
      <c r="D126" s="223" t="str">
        <f>'4. Risk adjustment'!C74</f>
        <v>c) Divided by Total Assets
(automatic - not to fill in)</v>
      </c>
      <c r="E126" s="165" t="s">
        <v>387</v>
      </c>
      <c r="F126" s="166" t="s">
        <v>383</v>
      </c>
      <c r="G126" s="162" t="s">
        <v>5</v>
      </c>
      <c r="H126" s="176"/>
      <c r="I126" s="176"/>
      <c r="J126" s="176"/>
      <c r="K126" s="176"/>
      <c r="L126" s="176"/>
      <c r="M126" s="176"/>
    </row>
    <row r="127" spans="2:13" ht="35.25" customHeight="1" x14ac:dyDescent="0.25">
      <c r="B127" s="253" t="str">
        <f>'4. Risk adjustment'!B79</f>
        <v>4D5</v>
      </c>
      <c r="C127" s="221">
        <v>4</v>
      </c>
      <c r="D127" s="179" t="str">
        <f>'4. Risk adjustment'!C79</f>
        <v>Total off-balance sheet nominal amount, at the reporting level selected above</v>
      </c>
      <c r="E127" s="113" t="s">
        <v>437</v>
      </c>
      <c r="F127" s="166" t="s">
        <v>389</v>
      </c>
      <c r="G127" s="162" t="s">
        <v>310</v>
      </c>
      <c r="H127" s="169" t="s">
        <v>222</v>
      </c>
      <c r="I127" s="169">
        <v>40</v>
      </c>
      <c r="J127" s="169" t="s">
        <v>227</v>
      </c>
      <c r="K127" s="169"/>
      <c r="L127" s="170" t="s">
        <v>229</v>
      </c>
      <c r="M127" s="169" t="s">
        <v>228</v>
      </c>
    </row>
    <row r="128" spans="2:13" ht="25.5" x14ac:dyDescent="0.25">
      <c r="B128" s="254" t="str">
        <f>'4. Risk adjustment'!B80</f>
        <v>4D6</v>
      </c>
      <c r="C128" s="222">
        <v>4</v>
      </c>
      <c r="D128" s="223" t="str">
        <f>'4. Risk adjustment'!C80</f>
        <v>a) Divided by Total Risk Exposure
(automatic - not to fill in)</v>
      </c>
      <c r="E128" s="165" t="s">
        <v>385</v>
      </c>
      <c r="F128" s="166" t="s">
        <v>383</v>
      </c>
      <c r="G128" s="162" t="s">
        <v>5</v>
      </c>
      <c r="H128" s="176"/>
      <c r="I128" s="176"/>
      <c r="J128" s="176"/>
      <c r="K128" s="176"/>
      <c r="L128" s="176"/>
      <c r="M128" s="176"/>
    </row>
    <row r="129" spans="2:13" ht="25.5" x14ac:dyDescent="0.25">
      <c r="B129" s="254" t="str">
        <f>'4. Risk adjustment'!B81</f>
        <v>4D7</v>
      </c>
      <c r="C129" s="222">
        <v>4</v>
      </c>
      <c r="D129" s="223" t="str">
        <f>'4. Risk adjustment'!C81</f>
        <v>b) Divided by CET1 Capital
(automatic - not to fill in)</v>
      </c>
      <c r="E129" s="165" t="s">
        <v>386</v>
      </c>
      <c r="F129" s="166" t="s">
        <v>383</v>
      </c>
      <c r="G129" s="162" t="s">
        <v>5</v>
      </c>
      <c r="H129" s="176"/>
      <c r="I129" s="176"/>
      <c r="J129" s="176"/>
      <c r="K129" s="176"/>
      <c r="L129" s="176"/>
      <c r="M129" s="176"/>
    </row>
    <row r="130" spans="2:13" ht="25.5" x14ac:dyDescent="0.25">
      <c r="B130" s="254" t="str">
        <f>'4. Risk adjustment'!B82</f>
        <v>4D8</v>
      </c>
      <c r="C130" s="222">
        <v>4</v>
      </c>
      <c r="D130" s="223" t="str">
        <f>'4. Risk adjustment'!C82</f>
        <v>c) Divided by Total Assets
(automatic - not to fill in)</v>
      </c>
      <c r="E130" s="165" t="s">
        <v>387</v>
      </c>
      <c r="F130" s="166" t="s">
        <v>383</v>
      </c>
      <c r="G130" s="162" t="s">
        <v>5</v>
      </c>
      <c r="H130" s="176"/>
      <c r="I130" s="176"/>
      <c r="J130" s="176"/>
      <c r="K130" s="176"/>
      <c r="L130" s="176"/>
      <c r="M130" s="176"/>
    </row>
    <row r="131" spans="2:13" ht="63.75" x14ac:dyDescent="0.25">
      <c r="B131" s="253" t="str">
        <f>'4. Risk adjustment'!B87</f>
        <v>4D9</v>
      </c>
      <c r="C131" s="221">
        <v>4</v>
      </c>
      <c r="D131" s="179" t="str">
        <f>'4. Risk adjustment'!C87</f>
        <v>Total derivative exposure, at the reporting level selected above</v>
      </c>
      <c r="E131" s="113" t="s">
        <v>438</v>
      </c>
      <c r="F131" s="166" t="s">
        <v>389</v>
      </c>
      <c r="G131" s="162" t="s">
        <v>310</v>
      </c>
      <c r="H131" s="169" t="s">
        <v>222</v>
      </c>
      <c r="I131" s="169">
        <v>45</v>
      </c>
      <c r="J131" s="169" t="s">
        <v>221</v>
      </c>
      <c r="K131" s="169"/>
      <c r="L131" s="170" t="s">
        <v>231</v>
      </c>
      <c r="M131" s="170" t="s">
        <v>230</v>
      </c>
    </row>
    <row r="132" spans="2:13" ht="38.25" x14ac:dyDescent="0.25">
      <c r="B132" s="253" t="str">
        <f>'4. Risk adjustment'!B88</f>
        <v>4D10</v>
      </c>
      <c r="C132" s="221">
        <v>4</v>
      </c>
      <c r="D132" s="224" t="str">
        <f>'4. Risk adjustment'!C88</f>
        <v>Of which: derivatives cleared through a central counterparty (CCP), at the reporting level selected above</v>
      </c>
      <c r="E132" s="166" t="s">
        <v>439</v>
      </c>
      <c r="F132" s="166" t="s">
        <v>351</v>
      </c>
      <c r="G132" s="162" t="s">
        <v>310</v>
      </c>
      <c r="H132" s="176"/>
      <c r="I132" s="176"/>
      <c r="J132" s="176"/>
      <c r="K132" s="176"/>
      <c r="L132" s="176"/>
      <c r="M132" s="176"/>
    </row>
    <row r="133" spans="2:13" ht="25.5" x14ac:dyDescent="0.25">
      <c r="B133" s="254" t="str">
        <f>'4. Risk adjustment'!B89</f>
        <v>4D11</v>
      </c>
      <c r="C133" s="222">
        <v>4</v>
      </c>
      <c r="D133" s="223" t="str">
        <f>'4. Risk adjustment'!C89</f>
        <v>a) Divided by Total Risk Exposure
(automatic - not to fill in)</v>
      </c>
      <c r="E133" s="165" t="s">
        <v>385</v>
      </c>
      <c r="F133" s="166" t="s">
        <v>383</v>
      </c>
      <c r="G133" s="162" t="s">
        <v>5</v>
      </c>
      <c r="H133" s="176"/>
      <c r="I133" s="176"/>
      <c r="J133" s="176"/>
      <c r="K133" s="176"/>
      <c r="L133" s="176"/>
      <c r="M133" s="176"/>
    </row>
    <row r="134" spans="2:13" ht="25.5" x14ac:dyDescent="0.25">
      <c r="B134" s="254" t="str">
        <f>'4. Risk adjustment'!B90</f>
        <v>4D12</v>
      </c>
      <c r="C134" s="222">
        <v>4</v>
      </c>
      <c r="D134" s="223" t="str">
        <f>'4. Risk adjustment'!C90</f>
        <v>b) Divided by CET1 Capital
(automatic - not to fill in)</v>
      </c>
      <c r="E134" s="165" t="s">
        <v>386</v>
      </c>
      <c r="F134" s="166" t="s">
        <v>383</v>
      </c>
      <c r="G134" s="162" t="s">
        <v>5</v>
      </c>
      <c r="H134" s="176"/>
      <c r="I134" s="176"/>
      <c r="J134" s="176"/>
      <c r="K134" s="176"/>
      <c r="L134" s="176"/>
      <c r="M134" s="176"/>
    </row>
    <row r="135" spans="2:13" ht="25.5" x14ac:dyDescent="0.25">
      <c r="B135" s="254" t="str">
        <f>'4. Risk adjustment'!B91</f>
        <v>4D13</v>
      </c>
      <c r="C135" s="222">
        <v>4</v>
      </c>
      <c r="D135" s="223" t="str">
        <f>'4. Risk adjustment'!C91</f>
        <v>c) Divided by Total Assets
(automatic - not to fill in)</v>
      </c>
      <c r="E135" s="165" t="s">
        <v>387</v>
      </c>
      <c r="F135" s="166" t="s">
        <v>383</v>
      </c>
      <c r="G135" s="162" t="s">
        <v>5</v>
      </c>
      <c r="H135" s="176"/>
      <c r="I135" s="176"/>
      <c r="J135" s="176"/>
      <c r="K135" s="176"/>
      <c r="L135" s="176"/>
      <c r="M135" s="176"/>
    </row>
    <row r="136" spans="2:13" ht="38.25" x14ac:dyDescent="0.25">
      <c r="B136" s="254" t="str">
        <f>'4. Risk adjustment'!B100</f>
        <v>1C3</v>
      </c>
      <c r="C136" s="222">
        <v>4</v>
      </c>
      <c r="D136" s="178" t="str">
        <f>'4. Risk adjustment'!C100</f>
        <v>Is the institution member of an ‘Institutional Protection Scheme’ (IPS)?
(automatic - not to fill in)</v>
      </c>
      <c r="E136" s="113"/>
      <c r="F136" s="166" t="s">
        <v>392</v>
      </c>
      <c r="G136" s="162" t="s">
        <v>5</v>
      </c>
      <c r="H136" s="176"/>
      <c r="I136" s="176"/>
      <c r="J136" s="176"/>
      <c r="K136" s="176"/>
      <c r="L136" s="176"/>
      <c r="M136" s="176"/>
    </row>
    <row r="137" spans="2:13" ht="51" x14ac:dyDescent="0.25">
      <c r="B137" s="254" t="str">
        <f>'4. Risk adjustment'!B101</f>
        <v>1C4</v>
      </c>
      <c r="C137" s="222">
        <v>4</v>
      </c>
      <c r="D137" s="178" t="str">
        <f>'4. Risk adjustment'!C101</f>
        <v>Has the competent authority granted the permission referred to in Article 113(7) of the CRR?
(automatic - not to fill in)</v>
      </c>
      <c r="E137" s="113"/>
      <c r="F137" s="166" t="s">
        <v>391</v>
      </c>
      <c r="G137" s="162" t="s">
        <v>5</v>
      </c>
      <c r="H137" s="176"/>
      <c r="I137" s="176"/>
      <c r="J137" s="176"/>
      <c r="K137" s="176"/>
      <c r="L137" s="176"/>
      <c r="M137" s="176"/>
    </row>
    <row r="138" spans="2:13" ht="28.15" customHeight="1" x14ac:dyDescent="0.25">
      <c r="B138" s="253" t="str">
        <f>'4. Risk adjustment'!B102</f>
        <v>4D14</v>
      </c>
      <c r="C138" s="221">
        <v>4</v>
      </c>
      <c r="D138" s="179" t="str">
        <f>'4. Risk adjustment'!C102</f>
        <v>Name of the IPS
(only if Yes above)</v>
      </c>
      <c r="E138" s="113" t="s">
        <v>393</v>
      </c>
      <c r="F138" s="166"/>
      <c r="G138" s="162" t="s">
        <v>310</v>
      </c>
      <c r="H138" s="176"/>
      <c r="I138" s="176"/>
      <c r="J138" s="176"/>
      <c r="K138" s="176"/>
      <c r="L138" s="176"/>
      <c r="M138" s="176"/>
    </row>
    <row r="139" spans="2:13" ht="93" customHeight="1" x14ac:dyDescent="0.25">
      <c r="B139" s="253" t="str">
        <f>'4. Risk adjustment'!B108</f>
        <v>4D17</v>
      </c>
      <c r="C139" s="221">
        <v>4</v>
      </c>
      <c r="D139" s="179" t="str">
        <f>'4. Risk adjustment'!C108</f>
        <v>Does the institution meet the three conditions specified for this field (see definitions &amp; guidance) at the reference date?</v>
      </c>
      <c r="E139" s="225" t="s">
        <v>395</v>
      </c>
      <c r="F139" s="166"/>
      <c r="G139" s="162" t="s">
        <v>310</v>
      </c>
      <c r="H139" s="176"/>
      <c r="I139" s="176"/>
      <c r="J139" s="176"/>
      <c r="K139" s="176"/>
      <c r="L139" s="176"/>
      <c r="M139" s="176"/>
    </row>
    <row r="140" spans="2:13" ht="25.5" x14ac:dyDescent="0.25">
      <c r="B140" s="253" t="str">
        <f>'4. Risk adjustment'!B109</f>
        <v>4D18</v>
      </c>
      <c r="C140" s="221">
        <v>4</v>
      </c>
      <c r="D140" s="179" t="str">
        <f>'4. Risk adjustment'!C109</f>
        <v>Name of the EU parent
(to fill in even if 'No' above)</v>
      </c>
      <c r="E140" s="113" t="s">
        <v>459</v>
      </c>
      <c r="F140" s="166"/>
      <c r="G140" s="162" t="s">
        <v>310</v>
      </c>
      <c r="H140" s="176"/>
      <c r="I140" s="176"/>
      <c r="J140" s="176"/>
      <c r="K140" s="176"/>
      <c r="L140" s="176"/>
      <c r="M140" s="176"/>
    </row>
    <row r="141" spans="2:13" ht="25.5" x14ac:dyDescent="0.25">
      <c r="B141" s="253" t="str">
        <f>'4. Risk adjustment'!B110</f>
        <v>4D19</v>
      </c>
      <c r="C141" s="221">
        <v>4</v>
      </c>
      <c r="D141" s="179" t="str">
        <f>'4. Risk adjustment'!C110</f>
        <v>RIAD MFI code of the EU parent
(to fill in even if 'No' above)</v>
      </c>
      <c r="E141" s="113" t="s">
        <v>460</v>
      </c>
      <c r="F141" s="166"/>
      <c r="G141" s="162" t="s">
        <v>310</v>
      </c>
      <c r="H141" s="176"/>
      <c r="I141" s="176"/>
      <c r="J141" s="176"/>
      <c r="K141" s="176"/>
      <c r="L141" s="176"/>
      <c r="M141" s="176"/>
    </row>
    <row r="142" spans="2:13" x14ac:dyDescent="0.25">
      <c r="B142" s="215"/>
    </row>
    <row r="143" spans="2:13" x14ac:dyDescent="0.25">
      <c r="B143" s="215"/>
    </row>
    <row r="144" spans="2:13" x14ac:dyDescent="0.25">
      <c r="B144" s="215"/>
    </row>
    <row r="145" spans="2:2" x14ac:dyDescent="0.25">
      <c r="B145" s="215"/>
    </row>
    <row r="146" spans="2:2" x14ac:dyDescent="0.25">
      <c r="B146" s="215"/>
    </row>
    <row r="147" spans="2:2" x14ac:dyDescent="0.25">
      <c r="B147" s="215"/>
    </row>
    <row r="148" spans="2:2" x14ac:dyDescent="0.25">
      <c r="B148" s="215"/>
    </row>
    <row r="149" spans="2:2" x14ac:dyDescent="0.25">
      <c r="B149" s="215"/>
    </row>
    <row r="150" spans="2:2" x14ac:dyDescent="0.25">
      <c r="B150" s="215"/>
    </row>
    <row r="151" spans="2:2" x14ac:dyDescent="0.25">
      <c r="B151" s="215"/>
    </row>
    <row r="152" spans="2:2" x14ac:dyDescent="0.25">
      <c r="B152" s="215"/>
    </row>
    <row r="153" spans="2:2" x14ac:dyDescent="0.25">
      <c r="B153" s="215"/>
    </row>
    <row r="154" spans="2:2" x14ac:dyDescent="0.25">
      <c r="B154" s="215"/>
    </row>
    <row r="155" spans="2:2" x14ac:dyDescent="0.25">
      <c r="B155" s="215"/>
    </row>
  </sheetData>
  <sheetProtection autoFilter="0"/>
  <mergeCells count="9">
    <mergeCell ref="B2:M2"/>
    <mergeCell ref="B4:M4"/>
    <mergeCell ref="H6:M6"/>
    <mergeCell ref="B6:B7"/>
    <mergeCell ref="C6:C7"/>
    <mergeCell ref="D6:D7"/>
    <mergeCell ref="E6:E7"/>
    <mergeCell ref="F6:F7"/>
    <mergeCell ref="G6:G7"/>
  </mergeCells>
  <hyperlinks>
    <hyperlink ref="B8" location="'1. General Information'!B9" display="'1. General Information'!B9"/>
    <hyperlink ref="B9" location="'1. General Information'!B10" display="'1. General Information'!B10"/>
    <hyperlink ref="B10" location="'1. General Information'!B11" display="'1. General Information'!B11"/>
    <hyperlink ref="B11" location="'1. General Information'!B12" display="'1. General Information'!B12"/>
    <hyperlink ref="B12" location="'1. General Information'!B13" display="'1. General Information'!B13"/>
    <hyperlink ref="B13" location="'1. General Information'!B14" display="'1. General Information'!B14"/>
    <hyperlink ref="B14" location="'1. General Information'!B15" display="'1. General Information'!B15"/>
    <hyperlink ref="B16" location="'1. General Information'!B21" display="'1. General Information'!B21"/>
    <hyperlink ref="B17" location="'1. General Information'!B22" display="'1. General Information'!B22"/>
    <hyperlink ref="B18" location="'1. General Information'!B23" display="'1. General Information'!B23"/>
    <hyperlink ref="B19" location="'1. General Information'!B24" display="'1. General Information'!B24"/>
    <hyperlink ref="B21" location="'1. General Information'!B30" display="'1. General Information'!B30"/>
    <hyperlink ref="B22" location="'1. General Information'!B31" display="'1. General Information'!B31"/>
    <hyperlink ref="B23" location="'1. General Information'!B32" display="'1. General Information'!B32"/>
    <hyperlink ref="B24" location="'1. General Information'!B33" display="'1. General Information'!B33"/>
    <hyperlink ref="B25" location="'1. General Information'!B34" display="'1. General Information'!B34"/>
    <hyperlink ref="B26" location="'1. General Information'!B35" display="'1. General Information'!B35"/>
    <hyperlink ref="B27" location="'1. General Information'!B36" display="'1. General Information'!B36"/>
    <hyperlink ref="B28" location="'1. General Information'!B37" display="'1. General Information'!B37"/>
    <hyperlink ref="B29" location="'1. General Information'!B38" display="'1. General Information'!B38"/>
    <hyperlink ref="B30" location="'1. General Information'!B39" display="'1. General Information'!B39"/>
    <hyperlink ref="B31" location="'1. General Information'!B44" display="'1. General Information'!B44"/>
    <hyperlink ref="B32" location="'1. General Information'!B45" display="'1. General Information'!B45"/>
    <hyperlink ref="B33" location="'1. General Information'!B50" display="'1. General Information'!B50"/>
    <hyperlink ref="B34" location="'2. Basic annual contribution'!B16" display="'2. Basic annual contribution'!B16"/>
    <hyperlink ref="B35" location="'2. Basic annual contribution'!B17" display="'2. Basic annual contribution'!B17"/>
    <hyperlink ref="B36" location="'2. Basic annual contribution'!B18" display="'2. Basic annual contribution'!B18"/>
    <hyperlink ref="B105" location="'3. Deductions'!B212" display="'3. Deductions'!B212"/>
    <hyperlink ref="B39" location="'2. Basic annual contribution'!B39" display="'2. Basic annual contribution'!B39"/>
    <hyperlink ref="B40" location="'2. Basic annual contribution'!B40" display="'2. Basic annual contribution'!B40"/>
    <hyperlink ref="B41" location="'2. Basic annual contribution'!B41" display="'2. Basic annual contribution'!B41"/>
    <hyperlink ref="B42" location="'2. Basic annual contribution'!B42" display="'2. Basic annual contribution'!B42"/>
    <hyperlink ref="B43" location="'2. Basic annual contribution'!B43" display="'2. Basic annual contribution'!B43"/>
    <hyperlink ref="B44" location="'2. Basic annual contribution'!B44" display="'2. Basic annual contribution'!B44"/>
    <hyperlink ref="B38" location="'2. Basic annual contribution'!B27" display="'2. Basic annual contribution'!B27"/>
    <hyperlink ref="B106" location="'3. Deductions'!B222" display="'3. Deductions'!B222"/>
    <hyperlink ref="B45" location="'3. Deductions'!B30" display="'3. Deductions'!B30"/>
    <hyperlink ref="B46" location="'3. Deductions'!B31" display="'3. Deductions'!B31"/>
    <hyperlink ref="B47" location="'3. Deductions'!B32" display="'3. Deductions'!B32"/>
    <hyperlink ref="B48" location="'3. Deductions'!B33" display="'3. Deductions'!B33"/>
    <hyperlink ref="B49" location="'3. Deductions'!B34" display="'3. Deductions'!B34"/>
    <hyperlink ref="B50" location="'3. Deductions'!B41" display="'3. Deductions'!B41"/>
    <hyperlink ref="B51" location="'3. Deductions'!B42" display="'3. Deductions'!B42"/>
    <hyperlink ref="B52" location="'3. Deductions'!B43" display="'3. Deductions'!B43"/>
    <hyperlink ref="B53" location="'3. Deductions'!B44" display="'3. Deductions'!B44"/>
    <hyperlink ref="B54" location="'3. Deductions'!B56" display="'3. Deductions'!B56"/>
    <hyperlink ref="B55" location="'3. Deductions'!B57" display="'3. Deductions'!B57"/>
    <hyperlink ref="B56" location="'3. Deductions'!B58" display="'3. Deductions'!B58"/>
    <hyperlink ref="B57" location="'3. Deductions'!B59" display="'3. Deductions'!B59"/>
    <hyperlink ref="B58" location="'3. Deductions'!B60" display="'3. Deductions'!B60"/>
    <hyperlink ref="B59" location="'3. Deductions'!B67" display="'3. Deductions'!B67"/>
    <hyperlink ref="B60" location="'3. Deductions'!B68" display="'3. Deductions'!B68"/>
    <hyperlink ref="B61" location="'3. Deductions'!B69" display="'3. Deductions'!B69"/>
    <hyperlink ref="B62" location="'3. Deductions'!B70" display="'3. Deductions'!B70"/>
    <hyperlink ref="B63" location="'3. Deductions'!B82" display="'3. Deductions'!B82"/>
    <hyperlink ref="B64" location="'3. Deductions'!B83" display="'3. Deductions'!B83"/>
    <hyperlink ref="B65" location="'3. Deductions'!B84" display="'3. Deductions'!B84"/>
    <hyperlink ref="B66" location="'3. Deductions'!B85" display="'3. Deductions'!B85"/>
    <hyperlink ref="B67" location="'3. Deductions'!B86" display="'3. Deductions'!B86"/>
    <hyperlink ref="B68" location="'3. Deductions'!B93" display="'3. Deductions'!B93"/>
    <hyperlink ref="B69" location="'3. Deductions'!B94" display="'3. Deductions'!B94"/>
    <hyperlink ref="B70" location="'3. Deductions'!B95" display="'3. Deductions'!B95"/>
    <hyperlink ref="B71" location="'3. Deductions'!B96" display="'3. Deductions'!B96"/>
    <hyperlink ref="B72" location="'3. Deductions'!B108" display="'3. Deductions'!B108"/>
    <hyperlink ref="B73" location="'3. Deductions'!B109" display="'3. Deductions'!B109"/>
    <hyperlink ref="B74" location="'3. Deductions'!B110" display="'3. Deductions'!B110"/>
    <hyperlink ref="B75" location="'3. Deductions'!B111" display="'3. Deductions'!B111"/>
    <hyperlink ref="B76" location="'3. Deductions'!B112" display="'3. Deductions'!B112"/>
    <hyperlink ref="B77" location="'3. Deductions'!B119" display="'3. Deductions'!B119"/>
    <hyperlink ref="B78" location="'3. Deductions'!B120" display="'3. Deductions'!B120"/>
    <hyperlink ref="B79" location="'3. Deductions'!B121" display="'3. Deductions'!B121"/>
    <hyperlink ref="B80" location="'3. Deductions'!B122" display="'3. Deductions'!B122"/>
    <hyperlink ref="B81" location="'3. Deductions'!B134" display="'3. Deductions'!B134"/>
    <hyperlink ref="B82" location="'3. Deductions'!B135" display="'3. Deductions'!B135"/>
    <hyperlink ref="B83" location="'3. Deductions'!B136" display="'3. Deductions'!B136"/>
    <hyperlink ref="B84" location="'3. Deductions'!B137" display="'3. Deductions'!B137"/>
    <hyperlink ref="B85" location="'3. Deductions'!B138" display="'3. Deductions'!B138"/>
    <hyperlink ref="B86" location="'3. Deductions'!B145" display="'3. Deductions'!B145"/>
    <hyperlink ref="B87" location="'3. Deductions'!B146" display="'3. Deductions'!B146"/>
    <hyperlink ref="B88" location="'3. Deductions'!B147" display="'3. Deductions'!B147"/>
    <hyperlink ref="B89" location="'3. Deductions'!B148" display="'3. Deductions'!B148"/>
    <hyperlink ref="B90" location="'3. Deductions'!B155" display="'3. Deductions'!B155"/>
    <hyperlink ref="B91" location="'3. Deductions'!B156" display="'3. Deductions'!B156"/>
    <hyperlink ref="B92" location="'3. Deductions'!B163" display="'3. Deductions'!B163"/>
    <hyperlink ref="B93" location="'3. Deductions'!B173" display="'3. Deductions'!B173"/>
    <hyperlink ref="B94" location="'3. Deductions'!B174" display="'3. Deductions'!B174"/>
    <hyperlink ref="B95" location="'3. Deductions'!B175" display="'3. Deductions'!B175"/>
    <hyperlink ref="B96" location="'3. Deductions'!B176" display="'3. Deductions'!B176"/>
    <hyperlink ref="B97" location="'3. Deductions'!B177" display="'3. Deductions'!B177"/>
    <hyperlink ref="B98" location="'3. Deductions'!B184" display="'3. Deductions'!B184"/>
    <hyperlink ref="B99" location="'3. Deductions'!B185" display="'3. Deductions'!B185"/>
    <hyperlink ref="B100" location="'3. Deductions'!B186" display="'3. Deductions'!B186"/>
    <hyperlink ref="B101" location="'3. Deductions'!B187" display="'3. Deductions'!B187"/>
    <hyperlink ref="B102" location="'3. Deductions'!B194" display="'3. Deductions'!B194"/>
    <hyperlink ref="B103" location="'3. Deductions'!B195" display="'3. Deductions'!B195"/>
    <hyperlink ref="B104" location="'3. Deductions'!B202" display="'3. Deductions'!B202"/>
    <hyperlink ref="B107" location="'4. Risk adjustment'!B26" display="'4. Risk adjustment'!B26"/>
    <hyperlink ref="B108" location="'4. Risk adjustment'!B27" display="'4. Risk adjustment'!B27"/>
    <hyperlink ref="B109" location="'4. Risk adjustment'!B28" display="'4. Risk adjustment'!B28"/>
    <hyperlink ref="B110" location="'4. Risk adjustment'!B29" display="'4. Risk adjustment'!B29"/>
    <hyperlink ref="B111" location="'4. Risk adjustment'!B30" display="'4. Risk adjustment'!B30"/>
    <hyperlink ref="B112" location="'4. Risk adjustment'!B31" display="'4. Risk adjustment'!B31"/>
    <hyperlink ref="B113" location="'4. Risk adjustment'!B36" display="'4. Risk adjustment'!B36"/>
    <hyperlink ref="B114" location="'4. Risk adjustment'!B37" display="'4. Risk adjustment'!B37"/>
    <hyperlink ref="B115" location="'4. Risk adjustment'!B38" display="'4. Risk adjustment'!B38"/>
    <hyperlink ref="B116" location="'4. Risk adjustment'!B39" display="'4. Risk adjustment'!B39"/>
    <hyperlink ref="B117" location="'4. Risk adjustment'!B40" display="'4. Risk adjustment'!B40"/>
    <hyperlink ref="B118" location="'4. Risk adjustment'!B41" display="'4. Risk adjustment'!B41"/>
    <hyperlink ref="B119" location="'4. Risk adjustment'!B42" display="'4. Risk adjustment'!B42"/>
    <hyperlink ref="B120" location="'4. Risk adjustment'!B43" display="'4. Risk adjustment'!B43"/>
    <hyperlink ref="B121" location="'4. Risk adjustment'!B48" display="'4. Risk adjustment'!B48"/>
    <hyperlink ref="B122" location="'4. Risk adjustment'!B49" display="'4. Risk adjustment'!B49"/>
    <hyperlink ref="B124" location="'4. Risk adjustment'!B72" display="'4. Risk adjustment'!B72"/>
    <hyperlink ref="B125" location="'4. Risk adjustment'!B73" display="'4. Risk adjustment'!B73"/>
    <hyperlink ref="B126" location="'4. Risk adjustment'!B74" display="'4. Risk adjustment'!B74"/>
    <hyperlink ref="B127" location="'4. Risk adjustment'!B79" display="'4. Risk adjustment'!B79"/>
    <hyperlink ref="B128" location="'4. Risk adjustment'!B80" display="'4. Risk adjustment'!B80"/>
    <hyperlink ref="B129" location="'4. Risk adjustment'!B81" display="'4. Risk adjustment'!B81"/>
    <hyperlink ref="B130" location="'4. Risk adjustment'!B82" display="'4. Risk adjustment'!B82"/>
    <hyperlink ref="B131" location="'4. Risk adjustment'!B87" display="'4. Risk adjustment'!B87"/>
    <hyperlink ref="B132" location="'4. Risk adjustment'!B88" display="'4. Risk adjustment'!B88"/>
    <hyperlink ref="B133" location="'4. Risk adjustment'!B89" display="'4. Risk adjustment'!B89"/>
    <hyperlink ref="B134" location="'4. Risk adjustment'!B90" display="'4. Risk adjustment'!B90"/>
    <hyperlink ref="B136" location="'4. Risk adjustment'!B100" display="'4. Risk adjustment'!B100"/>
    <hyperlink ref="B137" location="'4. Risk adjustment'!B101" display="'4. Risk adjustment'!B101"/>
    <hyperlink ref="B138" location="'4. Risk adjustment'!B102" display="'4. Risk adjustment'!B102"/>
    <hyperlink ref="B139" location="'4. Risk adjustment'!B108" display="'4. Risk adjustment'!B108"/>
    <hyperlink ref="B140" location="'4. Risk adjustment'!B109" display="'4. Risk adjustment'!B109"/>
    <hyperlink ref="B141" location="'4. Risk adjustment'!B110" display="'4. Risk adjustment'!B110"/>
    <hyperlink ref="B20" location="'1. General Information'!B25" display="'1. General Information'!B25"/>
    <hyperlink ref="B123" location="'4. Risk adjustment'!B71" display="'4. Risk adjustment'!B71"/>
    <hyperlink ref="B15" location="'1. General Information'!B16" display="'1. General Information'!B16"/>
    <hyperlink ref="B37" location="'2. Basic annual contribution'!B26" display="'2. Basic annual contribution'!B26"/>
    <hyperlink ref="B135" location="'4. Risk adjustment'!B91" display="'4. Risk adjustment'!B91"/>
  </hyperlinks>
  <pageMargins left="0.70866141732283472" right="0.70866141732283472" top="0.74803149606299213" bottom="0.74803149606299213" header="0.31496062992125984" footer="0.31496062992125984"/>
  <pageSetup paperSize="9" scale="45" fitToHeight="6" orientation="landscape" r:id="rId1"/>
  <headerFooter>
    <oddFooter>&amp;LEx-ante contributions to the Single Resolution Fund - reporting form for the 2017 contribution period&amp;R5. Definitions and guidance -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pageSetUpPr fitToPage="1"/>
  </sheetPr>
  <dimension ref="A1:W143"/>
  <sheetViews>
    <sheetView showGridLines="0" topLeftCell="B9" zoomScaleNormal="100" zoomScalePageLayoutView="85" workbookViewId="0">
      <selection activeCell="G13" sqref="G13"/>
    </sheetView>
  </sheetViews>
  <sheetFormatPr defaultColWidth="8.7109375" defaultRowHeight="15" x14ac:dyDescent="0.25"/>
  <cols>
    <col min="1" max="1" width="2.42578125" style="38" customWidth="1"/>
    <col min="2" max="2" width="4.42578125" style="38" customWidth="1"/>
    <col min="3" max="4" width="6" style="38" customWidth="1"/>
    <col min="5" max="5" width="50.5703125" style="38" customWidth="1"/>
    <col min="6" max="6" width="25.7109375" style="109" customWidth="1"/>
    <col min="7" max="9" width="12.7109375" style="38" customWidth="1"/>
    <col min="10" max="10" width="15.28515625" style="38" customWidth="1"/>
    <col min="11" max="12" width="2.7109375" style="38" customWidth="1"/>
    <col min="13" max="14" width="6" style="38" customWidth="1"/>
    <col min="15" max="15" width="12.85546875" style="38" customWidth="1"/>
    <col min="16" max="17" width="8.7109375" style="38"/>
    <col min="18" max="18" width="11.28515625" style="38" customWidth="1"/>
    <col min="19" max="19" width="37.5703125" style="38" customWidth="1"/>
    <col min="20" max="16384" width="8.7109375" style="38"/>
  </cols>
  <sheetData>
    <row r="1" spans="1:23" ht="14.45" x14ac:dyDescent="0.3">
      <c r="T1" s="15"/>
      <c r="U1" s="15"/>
      <c r="V1" s="15"/>
      <c r="W1" s="15"/>
    </row>
    <row r="2" spans="1:23" ht="15.6" hidden="1" x14ac:dyDescent="0.3">
      <c r="B2" s="362"/>
      <c r="C2" s="363"/>
      <c r="D2" s="363"/>
      <c r="E2" s="363"/>
      <c r="F2" s="363"/>
      <c r="G2" s="363"/>
      <c r="H2" s="363"/>
      <c r="I2" s="363"/>
      <c r="J2" s="363"/>
      <c r="K2" s="363"/>
      <c r="L2" s="363"/>
      <c r="M2" s="363"/>
      <c r="N2" s="363"/>
      <c r="O2" s="363"/>
      <c r="P2" s="363"/>
      <c r="Q2" s="363"/>
      <c r="R2" s="363"/>
      <c r="S2" s="364"/>
      <c r="T2" s="15"/>
      <c r="U2" s="15"/>
      <c r="V2" s="15"/>
      <c r="W2" s="15"/>
    </row>
    <row r="3" spans="1:23" ht="14.45" hidden="1" x14ac:dyDescent="0.3">
      <c r="T3" s="15"/>
      <c r="U3" s="15"/>
      <c r="V3" s="15"/>
      <c r="W3" s="15"/>
    </row>
    <row r="4" spans="1:23" s="12" customFormat="1" ht="49.9" customHeight="1" x14ac:dyDescent="0.3">
      <c r="B4" s="365" t="s">
        <v>540</v>
      </c>
      <c r="C4" s="365"/>
      <c r="D4" s="365"/>
      <c r="E4" s="365"/>
      <c r="F4" s="365"/>
      <c r="G4" s="365"/>
      <c r="H4" s="365"/>
      <c r="I4" s="365"/>
      <c r="J4" s="365"/>
      <c r="K4" s="365"/>
      <c r="L4" s="365"/>
      <c r="M4" s="365"/>
      <c r="N4" s="365"/>
      <c r="O4" s="365"/>
      <c r="P4" s="365"/>
      <c r="Q4" s="365"/>
      <c r="R4" s="365"/>
      <c r="S4" s="365"/>
      <c r="T4" s="19"/>
      <c r="U4" s="19"/>
      <c r="V4" s="19"/>
      <c r="W4" s="19"/>
    </row>
    <row r="5" spans="1:23" ht="14.45" x14ac:dyDescent="0.3">
      <c r="A5" s="13"/>
      <c r="B5" s="13"/>
      <c r="C5" s="69"/>
      <c r="D5" s="69"/>
      <c r="E5" s="21"/>
      <c r="L5" s="15"/>
      <c r="T5" s="15"/>
      <c r="U5" s="15"/>
      <c r="V5" s="15"/>
      <c r="W5" s="15"/>
    </row>
    <row r="6" spans="1:23" ht="14.45" x14ac:dyDescent="0.3">
      <c r="A6" s="13"/>
      <c r="B6" s="140" t="s">
        <v>241</v>
      </c>
      <c r="E6" s="21"/>
      <c r="L6" s="15"/>
      <c r="T6" s="15"/>
      <c r="U6" s="15"/>
      <c r="V6" s="15"/>
      <c r="W6" s="15"/>
    </row>
    <row r="7" spans="1:23" ht="14.45" x14ac:dyDescent="0.3">
      <c r="A7" s="13"/>
      <c r="B7" s="13"/>
      <c r="C7" s="69"/>
      <c r="D7" s="69"/>
      <c r="E7" s="21"/>
      <c r="L7" s="15"/>
      <c r="T7" s="15"/>
      <c r="U7" s="15"/>
      <c r="V7" s="15"/>
      <c r="W7" s="15"/>
    </row>
    <row r="8" spans="1:23" s="272" customFormat="1" ht="14.45" x14ac:dyDescent="0.3">
      <c r="D8" s="330"/>
      <c r="N8" s="330"/>
      <c r="T8" s="234"/>
      <c r="U8" s="234"/>
      <c r="V8" s="234"/>
      <c r="W8" s="234"/>
    </row>
    <row r="9" spans="1:23" ht="14.45" x14ac:dyDescent="0.3">
      <c r="A9" s="13"/>
      <c r="B9" s="475" t="s">
        <v>416</v>
      </c>
      <c r="C9" s="475"/>
      <c r="D9" s="475"/>
      <c r="E9" s="475"/>
      <c r="F9" s="475"/>
      <c r="G9" s="475"/>
      <c r="H9" s="475"/>
      <c r="I9" s="475"/>
      <c r="J9" s="475"/>
      <c r="K9" s="475"/>
      <c r="L9" s="458" t="s">
        <v>417</v>
      </c>
      <c r="M9" s="458"/>
      <c r="N9" s="458"/>
      <c r="O9" s="458"/>
      <c r="P9" s="458"/>
      <c r="Q9" s="458"/>
      <c r="R9" s="458"/>
      <c r="S9" s="458"/>
      <c r="T9" s="15"/>
      <c r="U9" s="15"/>
      <c r="V9" s="15"/>
      <c r="W9" s="15"/>
    </row>
    <row r="10" spans="1:23" ht="14.45" x14ac:dyDescent="0.3">
      <c r="A10" s="13"/>
      <c r="B10" s="13"/>
      <c r="C10" s="69"/>
      <c r="D10" s="69"/>
      <c r="E10" s="21"/>
      <c r="L10" s="139"/>
      <c r="T10" s="15"/>
      <c r="U10" s="15"/>
      <c r="V10" s="15"/>
      <c r="W10" s="15"/>
    </row>
    <row r="11" spans="1:23" ht="14.45" x14ac:dyDescent="0.3">
      <c r="A11" s="13"/>
      <c r="B11" s="13"/>
      <c r="G11" s="245"/>
      <c r="H11" s="458" t="s">
        <v>240</v>
      </c>
      <c r="I11" s="458"/>
      <c r="J11" s="458"/>
      <c r="K11" s="137"/>
      <c r="L11" s="139"/>
      <c r="T11" s="15"/>
      <c r="U11" s="15"/>
      <c r="V11" s="15"/>
      <c r="W11" s="15"/>
    </row>
    <row r="12" spans="1:23" s="14" customFormat="1" ht="115.15" x14ac:dyDescent="0.3">
      <c r="A12" s="20"/>
      <c r="B12" s="271" t="s">
        <v>300</v>
      </c>
      <c r="C12" s="271" t="s">
        <v>23</v>
      </c>
      <c r="D12" s="328" t="s">
        <v>716</v>
      </c>
      <c r="E12" s="105" t="s">
        <v>24</v>
      </c>
      <c r="F12" s="110" t="s">
        <v>4</v>
      </c>
      <c r="G12" s="115" t="s">
        <v>420</v>
      </c>
      <c r="H12" s="106" t="s">
        <v>418</v>
      </c>
      <c r="I12" s="106" t="s">
        <v>419</v>
      </c>
      <c r="J12" s="106" t="s">
        <v>722</v>
      </c>
      <c r="K12" s="137"/>
      <c r="L12" s="138"/>
      <c r="M12" s="116" t="s">
        <v>232</v>
      </c>
      <c r="N12" s="328" t="s">
        <v>716</v>
      </c>
      <c r="O12" s="117" t="s">
        <v>714</v>
      </c>
      <c r="P12" s="476" t="s">
        <v>421</v>
      </c>
      <c r="Q12" s="476"/>
      <c r="R12" s="476"/>
      <c r="S12" s="476"/>
      <c r="T12" s="214"/>
      <c r="U12" s="214"/>
      <c r="V12" s="214"/>
      <c r="W12" s="214"/>
    </row>
    <row r="13" spans="1:23" ht="28.9" x14ac:dyDescent="0.3">
      <c r="B13" s="118" t="str">
        <f t="shared" ref="B13:B33" si="0">LEFT(C13,1)</f>
        <v>1</v>
      </c>
      <c r="C13" s="17" t="str">
        <f>'1. General Information'!B9</f>
        <v>1A1</v>
      </c>
      <c r="D13" s="331">
        <v>1</v>
      </c>
      <c r="E13" s="104" t="str">
        <f>'1. General Information'!C9</f>
        <v>Name of the institution</v>
      </c>
      <c r="F13" s="235" t="str">
        <f>IF(ISBLANK('1. General Information'!F9),"",'1. General Information'!F9)</f>
        <v/>
      </c>
      <c r="G13" s="107" t="str">
        <f t="shared" ref="G13:G33" si="1">IF(F13="","NOK","OK")</f>
        <v>NOK</v>
      </c>
      <c r="H13" s="107"/>
      <c r="I13" s="107"/>
      <c r="J13" s="107"/>
      <c r="K13" s="137"/>
      <c r="L13" s="138"/>
      <c r="M13" s="17" t="s">
        <v>238</v>
      </c>
      <c r="N13" s="331">
        <v>100</v>
      </c>
      <c r="O13" s="118" t="str">
        <f>IF(LEFT(F18,2)=F17,"OK","NOK")</f>
        <v>OK</v>
      </c>
      <c r="P13" s="473" t="s">
        <v>239</v>
      </c>
      <c r="Q13" s="473"/>
      <c r="R13" s="473"/>
      <c r="S13" s="473"/>
      <c r="T13" s="472"/>
      <c r="U13" s="472"/>
      <c r="V13" s="472"/>
      <c r="W13" s="472"/>
    </row>
    <row r="14" spans="1:23" ht="28.9" x14ac:dyDescent="0.3">
      <c r="B14" s="118" t="str">
        <f t="shared" si="0"/>
        <v>1</v>
      </c>
      <c r="C14" s="17" t="str">
        <f>'1. General Information'!B10</f>
        <v>1A2</v>
      </c>
      <c r="D14" s="331">
        <v>2</v>
      </c>
      <c r="E14" s="104" t="str">
        <f>'1. General Information'!C10</f>
        <v>Address of the institution</v>
      </c>
      <c r="F14" s="235" t="str">
        <f>IF(ISBLANK('1. General Information'!F10),"",'1. General Information'!F10)</f>
        <v/>
      </c>
      <c r="G14" s="107" t="str">
        <f t="shared" si="1"/>
        <v>NOK</v>
      </c>
      <c r="H14" s="107"/>
      <c r="I14" s="107"/>
      <c r="J14" s="107"/>
      <c r="K14" s="137"/>
      <c r="L14" s="138"/>
      <c r="M14" s="17" t="s">
        <v>670</v>
      </c>
      <c r="N14" s="331">
        <v>101</v>
      </c>
      <c r="O14" s="118" t="str">
        <f>IF(F24=F30,"NOK","OK")</f>
        <v>NOK</v>
      </c>
      <c r="P14" s="473" t="s">
        <v>396</v>
      </c>
      <c r="Q14" s="473"/>
      <c r="R14" s="473"/>
      <c r="S14" s="473"/>
      <c r="T14" s="472"/>
      <c r="U14" s="472"/>
      <c r="V14" s="472"/>
      <c r="W14" s="472"/>
    </row>
    <row r="15" spans="1:23" ht="28.9" x14ac:dyDescent="0.3">
      <c r="B15" s="118" t="str">
        <f t="shared" si="0"/>
        <v>1</v>
      </c>
      <c r="C15" s="17" t="str">
        <f>'1. General Information'!B11</f>
        <v>1A3</v>
      </c>
      <c r="D15" s="331">
        <v>3</v>
      </c>
      <c r="E15" s="104" t="str">
        <f>'1. General Information'!C11</f>
        <v>Postal code of the institution</v>
      </c>
      <c r="F15" s="235" t="str">
        <f>IF(ISBLANK('1. General Information'!F11),"",'1. General Information'!F11)</f>
        <v/>
      </c>
      <c r="G15" s="107" t="str">
        <f t="shared" si="1"/>
        <v>NOK</v>
      </c>
      <c r="H15" s="107"/>
      <c r="I15" s="107"/>
      <c r="J15" s="107"/>
      <c r="K15" s="137"/>
      <c r="L15" s="138"/>
      <c r="M15" s="332" t="s">
        <v>397</v>
      </c>
      <c r="N15" s="333">
        <v>102</v>
      </c>
      <c r="O15" s="350" t="str">
        <f>IF(F25="Yes",IF(OR(F66="consolidated",F66="sub-consolidated"),"OK","NOK"),"OK")</f>
        <v>OK</v>
      </c>
      <c r="P15" s="474" t="s">
        <v>671</v>
      </c>
      <c r="Q15" s="474"/>
      <c r="R15" s="474"/>
      <c r="S15" s="474"/>
      <c r="T15" s="472"/>
      <c r="U15" s="472"/>
      <c r="V15" s="472"/>
      <c r="W15" s="472"/>
    </row>
    <row r="16" spans="1:23" ht="28.9" x14ac:dyDescent="0.3">
      <c r="B16" s="118" t="str">
        <f t="shared" si="0"/>
        <v>1</v>
      </c>
      <c r="C16" s="17" t="str">
        <f>'1. General Information'!B12</f>
        <v>1A4</v>
      </c>
      <c r="D16" s="331">
        <v>4</v>
      </c>
      <c r="E16" s="104" t="str">
        <f>'1. General Information'!C12</f>
        <v>City of the institution</v>
      </c>
      <c r="F16" s="235" t="str">
        <f>IF(ISBLANK('1. General Information'!F12),"",'1. General Information'!F12)</f>
        <v/>
      </c>
      <c r="G16" s="107" t="str">
        <f t="shared" si="1"/>
        <v>NOK</v>
      </c>
      <c r="H16" s="107"/>
      <c r="I16" s="107"/>
      <c r="J16" s="107"/>
      <c r="K16" s="137"/>
      <c r="L16" s="138"/>
      <c r="M16" s="332" t="s">
        <v>398</v>
      </c>
      <c r="N16" s="333">
        <v>103</v>
      </c>
      <c r="O16" s="350" t="str">
        <f>IF(F25="Yes",IF(OR(F72="consolidated",F72="sub-consolidated"),"OK","NOK"),"OK")</f>
        <v>OK</v>
      </c>
      <c r="P16" s="474" t="s">
        <v>672</v>
      </c>
      <c r="Q16" s="474"/>
      <c r="R16" s="474"/>
      <c r="S16" s="474"/>
      <c r="T16" s="472"/>
      <c r="U16" s="472"/>
      <c r="V16" s="472"/>
      <c r="W16" s="472"/>
    </row>
    <row r="17" spans="2:23" ht="47.25" customHeight="1" x14ac:dyDescent="0.25">
      <c r="B17" s="118" t="str">
        <f t="shared" si="0"/>
        <v>1</v>
      </c>
      <c r="C17" s="17" t="str">
        <f>'1. General Information'!B13</f>
        <v>1A5</v>
      </c>
      <c r="D17" s="331">
        <v>5</v>
      </c>
      <c r="E17" s="104" t="str">
        <f>'1. General Information'!C13</f>
        <v>Country of registration of the institution</v>
      </c>
      <c r="F17" s="235" t="str">
        <f>IF(ISBLANK('1. General Information'!F13),"",'1. General Information'!F13)</f>
        <v/>
      </c>
      <c r="G17" s="107" t="str">
        <f t="shared" si="1"/>
        <v>NOK</v>
      </c>
      <c r="H17" s="107"/>
      <c r="I17" s="107"/>
      <c r="J17" s="107"/>
      <c r="K17" s="137"/>
      <c r="L17" s="138"/>
      <c r="M17" s="17" t="s">
        <v>399</v>
      </c>
      <c r="N17" s="331">
        <v>104</v>
      </c>
      <c r="O17" s="350" t="str">
        <f>IF(AND(F26="No",F27="Yes"),"NOK","OK")</f>
        <v>OK</v>
      </c>
      <c r="P17" s="473" t="s">
        <v>400</v>
      </c>
      <c r="Q17" s="473"/>
      <c r="R17" s="473"/>
      <c r="S17" s="473"/>
      <c r="T17" s="472"/>
      <c r="U17" s="472"/>
      <c r="V17" s="472"/>
      <c r="W17" s="472"/>
    </row>
    <row r="18" spans="2:23" ht="60" x14ac:dyDescent="0.25">
      <c r="B18" s="118" t="str">
        <f t="shared" si="0"/>
        <v>1</v>
      </c>
      <c r="C18" s="17" t="str">
        <f>'1. General Information'!B14</f>
        <v>1A6</v>
      </c>
      <c r="D18" s="331">
        <v>6</v>
      </c>
      <c r="E18" s="104" t="str">
        <f>'1. General Information'!C14</f>
        <v>RIAD MFI code of the institution (for credit institutions only) or SRB identifier where a RIAD MFI code is not available</v>
      </c>
      <c r="F18" s="235" t="str">
        <f>IF(ISBLANK('1. General Information'!F14),"",'1. General Information'!F14)</f>
        <v/>
      </c>
      <c r="G18" s="107" t="str">
        <f t="shared" si="1"/>
        <v>NOK</v>
      </c>
      <c r="H18" s="107"/>
      <c r="I18" s="107"/>
      <c r="J18" s="107"/>
      <c r="K18" s="137"/>
      <c r="L18" s="138"/>
      <c r="M18" s="353" t="s">
        <v>734</v>
      </c>
      <c r="N18" s="331">
        <v>105</v>
      </c>
      <c r="O18" s="350" t="str">
        <f>IF(AND(F31="Yes",OR(F28="Yes",F29="Yes",F32="Yes")),"NOK","OK")</f>
        <v>OK</v>
      </c>
      <c r="P18" s="477" t="s">
        <v>733</v>
      </c>
      <c r="Q18" s="477"/>
      <c r="R18" s="477"/>
      <c r="S18" s="477"/>
      <c r="T18" s="472"/>
      <c r="U18" s="472"/>
      <c r="V18" s="472"/>
      <c r="W18" s="472"/>
    </row>
    <row r="19" spans="2:23" ht="45" x14ac:dyDescent="0.25">
      <c r="B19" s="118" t="str">
        <f t="shared" si="0"/>
        <v>1</v>
      </c>
      <c r="C19" s="17" t="str">
        <f>'1. General Information'!B15</f>
        <v>1A7</v>
      </c>
      <c r="D19" s="331">
        <v>7</v>
      </c>
      <c r="E19" s="104" t="str">
        <f>'1. General Information'!C15</f>
        <v>LEI code of the institution</v>
      </c>
      <c r="F19" s="235" t="str">
        <f>IF(ISBLANK('1. General Information'!F15),"",'1. General Information'!F15)</f>
        <v/>
      </c>
      <c r="G19" s="107" t="str">
        <f t="shared" si="1"/>
        <v>NOK</v>
      </c>
      <c r="H19" s="107"/>
      <c r="I19" s="107"/>
      <c r="J19" s="107"/>
      <c r="K19" s="137"/>
      <c r="L19" s="236"/>
      <c r="M19" s="17" t="s">
        <v>233</v>
      </c>
      <c r="N19" s="331">
        <v>106</v>
      </c>
      <c r="O19" s="118" t="str">
        <f>IF(AND(ISNUMBER(F36),ISNUMBER(F37),ISNUMBER(F38)),IF(F36-F37-F38&gt;0,"OK","NOK"),"Missing fields")</f>
        <v>Missing fields</v>
      </c>
      <c r="P19" s="473" t="s">
        <v>456</v>
      </c>
      <c r="Q19" s="473"/>
      <c r="R19" s="473"/>
      <c r="S19" s="473"/>
      <c r="T19" s="472"/>
      <c r="U19" s="472"/>
      <c r="V19" s="472"/>
      <c r="W19" s="472"/>
    </row>
    <row r="20" spans="2:23" ht="65.45" customHeight="1" x14ac:dyDescent="0.25">
      <c r="B20" s="118" t="str">
        <f t="shared" si="0"/>
        <v>1</v>
      </c>
      <c r="C20" s="17" t="str">
        <f>'1. General Information'!B21</f>
        <v>1B1</v>
      </c>
      <c r="D20" s="331">
        <v>8</v>
      </c>
      <c r="E20" s="104" t="str">
        <f>'1. General Information'!C21</f>
        <v>First name of the contact person</v>
      </c>
      <c r="F20" s="235" t="str">
        <f>IF(ISBLANK('1. General Information'!F21),"",'1. General Information'!F21)</f>
        <v/>
      </c>
      <c r="G20" s="107" t="str">
        <f t="shared" si="1"/>
        <v>NOK</v>
      </c>
      <c r="H20" s="107"/>
      <c r="I20" s="107"/>
      <c r="J20" s="107"/>
      <c r="K20" s="137"/>
      <c r="L20" s="236"/>
      <c r="M20" s="17" t="s">
        <v>713</v>
      </c>
      <c r="N20" s="331">
        <v>107</v>
      </c>
      <c r="O20" s="118" t="str">
        <f>IF(AND(F41+F42&gt;0,F40=0),"Warning","OK")</f>
        <v>OK</v>
      </c>
      <c r="P20" s="468" t="s">
        <v>715</v>
      </c>
      <c r="Q20" s="469"/>
      <c r="R20" s="469"/>
      <c r="S20" s="470"/>
      <c r="T20" s="329"/>
      <c r="U20" s="329"/>
      <c r="V20" s="329"/>
      <c r="W20" s="329"/>
    </row>
    <row r="21" spans="2:23" ht="45.6" customHeight="1" x14ac:dyDescent="0.25">
      <c r="B21" s="118" t="str">
        <f t="shared" si="0"/>
        <v>1</v>
      </c>
      <c r="C21" s="17" t="str">
        <f>'1. General Information'!B22</f>
        <v>1B2</v>
      </c>
      <c r="D21" s="331">
        <v>9</v>
      </c>
      <c r="E21" s="104" t="str">
        <f>'1. General Information'!C22</f>
        <v>Family name of the contact person</v>
      </c>
      <c r="F21" s="235" t="str">
        <f>IF(ISBLANK('1. General Information'!F22),"",'1. General Information'!F22)</f>
        <v/>
      </c>
      <c r="G21" s="107" t="str">
        <f t="shared" si="1"/>
        <v>NOK</v>
      </c>
      <c r="H21" s="107"/>
      <c r="I21" s="107"/>
      <c r="J21" s="107"/>
      <c r="K21" s="137"/>
      <c r="L21" s="236"/>
      <c r="M21" s="17" t="s">
        <v>480</v>
      </c>
      <c r="N21" s="331">
        <v>108</v>
      </c>
      <c r="O21" s="118" t="str">
        <f>IF(F36&gt;F41,"OK","NOK")</f>
        <v>OK</v>
      </c>
      <c r="P21" s="468" t="s">
        <v>532</v>
      </c>
      <c r="Q21" s="469"/>
      <c r="R21" s="469"/>
      <c r="S21" s="470"/>
      <c r="T21" s="472"/>
      <c r="U21" s="472"/>
      <c r="V21" s="472"/>
      <c r="W21" s="472"/>
    </row>
    <row r="22" spans="2:23" ht="59.45" customHeight="1" x14ac:dyDescent="0.25">
      <c r="B22" s="118" t="str">
        <f t="shared" si="0"/>
        <v>1</v>
      </c>
      <c r="C22" s="17" t="str">
        <f>'1. General Information'!B23</f>
        <v>1B3</v>
      </c>
      <c r="D22" s="331">
        <v>10</v>
      </c>
      <c r="E22" s="104" t="str">
        <f>'1. General Information'!C23</f>
        <v>Email address of the contact person</v>
      </c>
      <c r="F22" s="235" t="str">
        <f>IF(ISBLANK('1. General Information'!F23),"",'1. General Information'!F23)</f>
        <v/>
      </c>
      <c r="G22" s="107" t="str">
        <f t="shared" si="1"/>
        <v>NOK</v>
      </c>
      <c r="H22" s="107"/>
      <c r="I22" s="107"/>
      <c r="J22" s="107"/>
      <c r="K22" s="137"/>
      <c r="L22" s="138"/>
      <c r="M22" s="17" t="s">
        <v>479</v>
      </c>
      <c r="N22" s="331">
        <v>109</v>
      </c>
      <c r="O22" s="118" t="str">
        <f>IF(F45&lt;=F41,"OK","NOK")</f>
        <v>OK</v>
      </c>
      <c r="P22" s="468" t="s">
        <v>708</v>
      </c>
      <c r="Q22" s="469"/>
      <c r="R22" s="469"/>
      <c r="S22" s="470"/>
      <c r="T22" s="472"/>
      <c r="U22" s="472"/>
      <c r="V22" s="472"/>
      <c r="W22" s="472"/>
    </row>
    <row r="23" spans="2:23" ht="66.599999999999994" customHeight="1" x14ac:dyDescent="0.25">
      <c r="B23" s="118" t="str">
        <f t="shared" si="0"/>
        <v>1</v>
      </c>
      <c r="C23" s="17" t="str">
        <f>'1. General Information'!B24</f>
        <v>1B4</v>
      </c>
      <c r="D23" s="331">
        <v>11</v>
      </c>
      <c r="E23" s="104" t="str">
        <f>'1. General Information'!C24</f>
        <v>Alternative e-mail address</v>
      </c>
      <c r="F23" s="235" t="str">
        <f>IF(ISBLANK('1. General Information'!F24),"",'1. General Information'!F24)</f>
        <v/>
      </c>
      <c r="G23" s="107" t="str">
        <f t="shared" si="1"/>
        <v>NOK</v>
      </c>
      <c r="H23" s="107"/>
      <c r="I23" s="107"/>
      <c r="J23" s="107"/>
      <c r="K23" s="137"/>
      <c r="L23" s="138"/>
      <c r="M23" s="17" t="s">
        <v>481</v>
      </c>
      <c r="N23" s="331">
        <v>110</v>
      </c>
      <c r="O23" s="118" t="str">
        <f>IF(F48&lt;=F41,"OK","NOK")</f>
        <v>OK</v>
      </c>
      <c r="P23" s="468" t="s">
        <v>709</v>
      </c>
      <c r="Q23" s="469"/>
      <c r="R23" s="469"/>
      <c r="S23" s="470"/>
      <c r="T23" s="472"/>
      <c r="U23" s="472"/>
      <c r="V23" s="472"/>
      <c r="W23" s="472"/>
    </row>
    <row r="24" spans="2:23" ht="62.45" customHeight="1" x14ac:dyDescent="0.25">
      <c r="B24" s="118" t="str">
        <f t="shared" si="0"/>
        <v>1</v>
      </c>
      <c r="C24" s="17" t="str">
        <f>'1. General Information'!B30</f>
        <v>1C1</v>
      </c>
      <c r="D24" s="331">
        <v>12</v>
      </c>
      <c r="E24" s="104" t="str">
        <f>'1. General Information'!C30</f>
        <v>Is the institution a credit institution, as defined for this field?</v>
      </c>
      <c r="F24" s="235" t="str">
        <f>IF(ISBLANK('1. General Information'!F30),"",'1. General Information'!F30)</f>
        <v/>
      </c>
      <c r="G24" s="107" t="str">
        <f t="shared" si="1"/>
        <v>NOK</v>
      </c>
      <c r="H24" s="107"/>
      <c r="I24" s="107"/>
      <c r="J24" s="107"/>
      <c r="K24" s="137"/>
      <c r="L24" s="236"/>
      <c r="M24" s="17" t="s">
        <v>482</v>
      </c>
      <c r="N24" s="331">
        <v>111</v>
      </c>
      <c r="O24" s="118" t="str">
        <f>IF(F51&lt;=F41,"OK","NOK")</f>
        <v>OK</v>
      </c>
      <c r="P24" s="468" t="s">
        <v>710</v>
      </c>
      <c r="Q24" s="469"/>
      <c r="R24" s="469"/>
      <c r="S24" s="470"/>
      <c r="T24" s="472"/>
      <c r="U24" s="472"/>
      <c r="V24" s="472"/>
      <c r="W24" s="472"/>
    </row>
    <row r="25" spans="2:23" s="15" customFormat="1" ht="65.45" customHeight="1" x14ac:dyDescent="0.25">
      <c r="B25" s="118" t="str">
        <f t="shared" si="0"/>
        <v>1</v>
      </c>
      <c r="C25" s="17" t="str">
        <f>'1. General Information'!B31</f>
        <v>1C2</v>
      </c>
      <c r="D25" s="331">
        <v>13</v>
      </c>
      <c r="E25" s="104" t="str">
        <f>'1. General Information'!C31</f>
        <v>Is the institution a central body, as defined for this field?</v>
      </c>
      <c r="F25" s="235" t="str">
        <f>IF(ISBLANK('1. General Information'!F31),"",'1. General Information'!F31)</f>
        <v/>
      </c>
      <c r="G25" s="107" t="str">
        <f t="shared" si="1"/>
        <v>NOK</v>
      </c>
      <c r="H25" s="107"/>
      <c r="I25" s="107"/>
      <c r="J25" s="107"/>
      <c r="K25" s="137"/>
      <c r="L25" s="138"/>
      <c r="M25" s="17" t="s">
        <v>483</v>
      </c>
      <c r="N25" s="331">
        <v>112</v>
      </c>
      <c r="O25" s="118" t="str">
        <f>IF(F54&lt;=F41,"OK","NOK")</f>
        <v>OK</v>
      </c>
      <c r="P25" s="468" t="s">
        <v>711</v>
      </c>
      <c r="Q25" s="469"/>
      <c r="R25" s="469"/>
      <c r="S25" s="470"/>
      <c r="T25" s="472"/>
      <c r="U25" s="472"/>
      <c r="V25" s="472"/>
      <c r="W25" s="472"/>
    </row>
    <row r="26" spans="2:23" ht="60.6" customHeight="1" x14ac:dyDescent="0.25">
      <c r="B26" s="118" t="str">
        <f t="shared" si="0"/>
        <v>1</v>
      </c>
      <c r="C26" s="17" t="str">
        <f>'1. General Information'!B32</f>
        <v>1C3</v>
      </c>
      <c r="D26" s="331">
        <v>14</v>
      </c>
      <c r="E26" s="104" t="str">
        <f>'1. General Information'!C32</f>
        <v>Is the institution member of an ‘Institutional Protection Scheme’ (IPS)?</v>
      </c>
      <c r="F26" s="235" t="str">
        <f>IF(ISBLANK('1. General Information'!F32),"",'1. General Information'!F32)</f>
        <v/>
      </c>
      <c r="G26" s="107" t="str">
        <f t="shared" si="1"/>
        <v>NOK</v>
      </c>
      <c r="H26" s="107"/>
      <c r="I26" s="107"/>
      <c r="J26" s="107"/>
      <c r="K26" s="137"/>
      <c r="L26" s="236"/>
      <c r="M26" s="17" t="s">
        <v>484</v>
      </c>
      <c r="N26" s="331">
        <v>113</v>
      </c>
      <c r="O26" s="118" t="str">
        <f>IF(F57&lt;=F41,"OK","NOK")</f>
        <v>OK</v>
      </c>
      <c r="P26" s="468" t="s">
        <v>712</v>
      </c>
      <c r="Q26" s="469"/>
      <c r="R26" s="469"/>
      <c r="S26" s="470"/>
      <c r="T26" s="472"/>
      <c r="U26" s="472"/>
      <c r="V26" s="472"/>
      <c r="W26" s="472"/>
    </row>
    <row r="27" spans="2:23" ht="77.25" customHeight="1" x14ac:dyDescent="0.25">
      <c r="B27" s="118" t="str">
        <f t="shared" si="0"/>
        <v>1</v>
      </c>
      <c r="C27" s="17" t="str">
        <f>'1. General Information'!B33</f>
        <v>1C4</v>
      </c>
      <c r="D27" s="331">
        <v>15</v>
      </c>
      <c r="E27" s="104" t="str">
        <f>'1. General Information'!C33</f>
        <v>Has the competent authority granted the permission referred to in Article 113(7) of the CRR to the institution?
(only to fill in if the value to the field above is 'Yes'. Otherwise 'Not applicable')</v>
      </c>
      <c r="F27" s="235" t="str">
        <f>IF(ISBLANK('1. General Information'!F33),"",'1. General Information'!F33)</f>
        <v/>
      </c>
      <c r="G27" s="107" t="str">
        <f t="shared" si="1"/>
        <v>NOK</v>
      </c>
      <c r="H27" s="107"/>
      <c r="I27" s="107"/>
      <c r="J27" s="107"/>
      <c r="K27" s="137"/>
      <c r="L27" s="236"/>
      <c r="M27" s="17" t="s">
        <v>401</v>
      </c>
      <c r="N27" s="331">
        <v>114</v>
      </c>
      <c r="O27" s="118" t="str">
        <f>IF(AND(F27&lt;&gt;"Yes",F122&gt;0),"NOK","OK")</f>
        <v>OK</v>
      </c>
      <c r="P27" s="468" t="s">
        <v>402</v>
      </c>
      <c r="Q27" s="469"/>
      <c r="R27" s="469"/>
      <c r="S27" s="470"/>
      <c r="T27" s="472"/>
      <c r="U27" s="472"/>
      <c r="V27" s="472"/>
      <c r="W27" s="472"/>
    </row>
    <row r="28" spans="2:23" ht="77.25" customHeight="1" x14ac:dyDescent="0.25">
      <c r="B28" s="118" t="str">
        <f t="shared" si="0"/>
        <v>1</v>
      </c>
      <c r="C28" s="17" t="str">
        <f>'1. General Information'!B34</f>
        <v>1C5</v>
      </c>
      <c r="D28" s="331">
        <v>16</v>
      </c>
      <c r="E28" s="104" t="str">
        <f>'1. General Information'!C34</f>
        <v>Is the institution a central counterparty (CCP), as defined for this field?</v>
      </c>
      <c r="F28" s="235" t="str">
        <f>IF(ISBLANK('1. General Information'!F34),"",'1. General Information'!F34)</f>
        <v/>
      </c>
      <c r="G28" s="107" t="str">
        <f t="shared" si="1"/>
        <v>NOK</v>
      </c>
      <c r="H28" s="107"/>
      <c r="I28" s="107"/>
      <c r="J28" s="107"/>
      <c r="K28" s="137"/>
      <c r="L28" s="236"/>
      <c r="M28" s="17" t="s">
        <v>403</v>
      </c>
      <c r="N28" s="331">
        <v>115</v>
      </c>
      <c r="O28" s="118" t="str">
        <f>IF(AND(F28="No",F101&gt;0),"NOK","OK")</f>
        <v>OK</v>
      </c>
      <c r="P28" s="468" t="s">
        <v>404</v>
      </c>
      <c r="Q28" s="469"/>
      <c r="R28" s="469"/>
      <c r="S28" s="470"/>
      <c r="T28" s="472"/>
      <c r="U28" s="472"/>
      <c r="V28" s="472"/>
      <c r="W28" s="472"/>
    </row>
    <row r="29" spans="2:23" ht="61.5" customHeight="1" x14ac:dyDescent="0.25">
      <c r="B29" s="118" t="str">
        <f t="shared" si="0"/>
        <v>1</v>
      </c>
      <c r="C29" s="17" t="str">
        <f>'1. General Information'!B35</f>
        <v>1C6</v>
      </c>
      <c r="D29" s="331">
        <v>17</v>
      </c>
      <c r="E29" s="104" t="str">
        <f>'1. General Information'!C35</f>
        <v>Is the institution a central securities depository (CSD), as defined for this field?</v>
      </c>
      <c r="F29" s="235" t="str">
        <f>IF(ISBLANK('1. General Information'!F35),"",'1. General Information'!F35)</f>
        <v/>
      </c>
      <c r="G29" s="107" t="str">
        <f t="shared" si="1"/>
        <v>NOK</v>
      </c>
      <c r="H29" s="107"/>
      <c r="I29" s="107"/>
      <c r="J29" s="107"/>
      <c r="K29" s="137"/>
      <c r="L29" s="236"/>
      <c r="M29" s="17" t="s">
        <v>405</v>
      </c>
      <c r="N29" s="331">
        <v>116</v>
      </c>
      <c r="O29" s="118" t="str">
        <f>IF(AND(F29="No",F106&gt;0),"NOK","OK")</f>
        <v>OK</v>
      </c>
      <c r="P29" s="468" t="s">
        <v>406</v>
      </c>
      <c r="Q29" s="469"/>
      <c r="R29" s="469"/>
      <c r="S29" s="470"/>
      <c r="T29" s="472"/>
      <c r="U29" s="472"/>
      <c r="V29" s="472"/>
      <c r="W29" s="472"/>
    </row>
    <row r="30" spans="2:23" ht="61.5" customHeight="1" x14ac:dyDescent="0.25">
      <c r="B30" s="118" t="str">
        <f t="shared" si="0"/>
        <v>1</v>
      </c>
      <c r="C30" s="17" t="str">
        <f>'1. General Information'!B36</f>
        <v>1C7</v>
      </c>
      <c r="D30" s="331">
        <v>18</v>
      </c>
      <c r="E30" s="104" t="str">
        <f>'1. General Information'!C36</f>
        <v>Is the institution an investment firm, as defined for this field?</v>
      </c>
      <c r="F30" s="235" t="str">
        <f>IF(ISBLANK('1. General Information'!F36),"",'1. General Information'!F36)</f>
        <v/>
      </c>
      <c r="G30" s="107" t="str">
        <f t="shared" si="1"/>
        <v>NOK</v>
      </c>
      <c r="H30" s="107"/>
      <c r="I30" s="107"/>
      <c r="J30" s="107"/>
      <c r="K30" s="137"/>
      <c r="L30" s="236"/>
      <c r="M30" s="17" t="s">
        <v>407</v>
      </c>
      <c r="N30" s="331">
        <v>117</v>
      </c>
      <c r="O30" s="118" t="str">
        <f>IF(AND(F30="No",F111&gt;0),"NOK","OK")</f>
        <v>OK</v>
      </c>
      <c r="P30" s="468" t="s">
        <v>531</v>
      </c>
      <c r="Q30" s="469"/>
      <c r="R30" s="469"/>
      <c r="S30" s="470"/>
      <c r="T30" s="472"/>
      <c r="U30" s="472"/>
      <c r="V30" s="472"/>
      <c r="W30" s="472"/>
    </row>
    <row r="31" spans="2:23" ht="28.9" customHeight="1" x14ac:dyDescent="0.25">
      <c r="B31" s="118" t="str">
        <f t="shared" si="0"/>
        <v>1</v>
      </c>
      <c r="C31" s="17" t="str">
        <f>'1. General Information'!B37</f>
        <v>1C8</v>
      </c>
      <c r="D31" s="331">
        <v>19</v>
      </c>
      <c r="E31" s="104" t="str">
        <f>'1. General Information'!C37</f>
        <v>Is the institution an investment firm authorized to carry out only limited services and activities, as defined for this field?</v>
      </c>
      <c r="F31" s="235" t="str">
        <f>IF(ISBLANK('1. General Information'!F37),"",'1. General Information'!F37)</f>
        <v/>
      </c>
      <c r="G31" s="107" t="str">
        <f t="shared" si="1"/>
        <v>NOK</v>
      </c>
      <c r="H31" s="107"/>
      <c r="I31" s="107"/>
      <c r="J31" s="107"/>
      <c r="K31" s="137"/>
      <c r="L31" s="236"/>
      <c r="M31" s="17" t="s">
        <v>408</v>
      </c>
      <c r="N31" s="331">
        <v>118</v>
      </c>
      <c r="O31" s="118" t="str">
        <f>IF(AND(F32="No",F116&gt;0),"NOK","OK")</f>
        <v>OK</v>
      </c>
      <c r="P31" s="468" t="s">
        <v>409</v>
      </c>
      <c r="Q31" s="469"/>
      <c r="R31" s="469"/>
      <c r="S31" s="470"/>
      <c r="T31" s="472"/>
      <c r="U31" s="472"/>
      <c r="V31" s="472"/>
      <c r="W31" s="472"/>
    </row>
    <row r="32" spans="2:23" ht="62.25" customHeight="1" x14ac:dyDescent="0.25">
      <c r="B32" s="118" t="str">
        <f t="shared" si="0"/>
        <v>1</v>
      </c>
      <c r="C32" s="17" t="str">
        <f>'1. General Information'!B38</f>
        <v>1C9</v>
      </c>
      <c r="D32" s="331">
        <v>20</v>
      </c>
      <c r="E32" s="104" t="str">
        <f>'1. General Information'!C38</f>
        <v>Is the institution operating promotional loans, as defined for this field?</v>
      </c>
      <c r="F32" s="235" t="str">
        <f>IF(ISBLANK('1. General Information'!F38),"",'1. General Information'!F38)</f>
        <v/>
      </c>
      <c r="G32" s="107" t="str">
        <f t="shared" si="1"/>
        <v>NOK</v>
      </c>
      <c r="H32" s="107"/>
      <c r="I32" s="107"/>
      <c r="J32" s="107"/>
      <c r="K32" s="137"/>
      <c r="L32" s="236"/>
      <c r="M32" s="17" t="s">
        <v>465</v>
      </c>
      <c r="N32" s="331">
        <v>119</v>
      </c>
      <c r="O32" s="118" t="str">
        <f>IF(ISNUMBER(F96),IF(SUM(F101,F106,F111,F116,F122,F128)&lt;F96,"OK","Warning"),"Missing field")</f>
        <v>Missing field</v>
      </c>
      <c r="P32" s="468" t="s">
        <v>717</v>
      </c>
      <c r="Q32" s="469"/>
      <c r="R32" s="469"/>
      <c r="S32" s="470"/>
      <c r="T32" s="472"/>
      <c r="U32" s="472"/>
      <c r="V32" s="472"/>
      <c r="W32" s="472"/>
    </row>
    <row r="33" spans="2:23" ht="46.5" customHeight="1" x14ac:dyDescent="0.25">
      <c r="B33" s="118" t="str">
        <f t="shared" si="0"/>
        <v>1</v>
      </c>
      <c r="C33" s="17" t="str">
        <f>'1. General Information'!B39</f>
        <v>1C10</v>
      </c>
      <c r="D33" s="331">
        <v>21</v>
      </c>
      <c r="E33" s="104" t="str">
        <f>'1. General Information'!C39</f>
        <v>Is the institution a mortgage credit institution financed by covered bonds, as defined for this field?</v>
      </c>
      <c r="F33" s="235" t="str">
        <f>IF(ISBLANK('1. General Information'!F39),"",'1. General Information'!F39)</f>
        <v/>
      </c>
      <c r="G33" s="107" t="str">
        <f t="shared" si="1"/>
        <v>NOK</v>
      </c>
      <c r="H33" s="107"/>
      <c r="I33" s="107"/>
      <c r="J33" s="107"/>
      <c r="K33" s="137"/>
      <c r="L33" s="236"/>
      <c r="M33" s="17" t="s">
        <v>410</v>
      </c>
      <c r="N33" s="331">
        <v>120</v>
      </c>
      <c r="O33" s="118" t="str">
        <f>IF(F65="No",IF(F66="Individual","OK","NOK"),"Not Applicable")</f>
        <v>Not Applicable</v>
      </c>
      <c r="P33" s="468" t="s">
        <v>411</v>
      </c>
      <c r="Q33" s="469"/>
      <c r="R33" s="469"/>
      <c r="S33" s="470"/>
      <c r="T33" s="320"/>
      <c r="U33" s="321"/>
      <c r="V33" s="321"/>
      <c r="W33" s="321"/>
    </row>
    <row r="34" spans="2:23" ht="30" customHeight="1" x14ac:dyDescent="0.25">
      <c r="B34" s="118" t="str">
        <f>LEFT(C34,1)</f>
        <v>1</v>
      </c>
      <c r="C34" s="17" t="str">
        <f>'1. General Information'!B45</f>
        <v>1D2</v>
      </c>
      <c r="D34" s="331">
        <v>22</v>
      </c>
      <c r="E34" s="104" t="str">
        <f>'1. General Information'!C45</f>
        <v>Has the institution merged with another institution after the reference date?</v>
      </c>
      <c r="F34" s="242" t="str">
        <f>IF(ISBLANK('1. General Information'!F45),"",'1. General Information'!F45)</f>
        <v/>
      </c>
      <c r="G34" s="107" t="str">
        <f>IF(F34="","NOK","OK")</f>
        <v>NOK</v>
      </c>
      <c r="H34" s="107"/>
      <c r="I34" s="107"/>
      <c r="J34" s="107"/>
      <c r="K34" s="137"/>
      <c r="L34" s="236"/>
      <c r="M34" s="17" t="s">
        <v>412</v>
      </c>
      <c r="N34" s="331">
        <v>121</v>
      </c>
      <c r="O34" s="118" t="str">
        <f>IF(F71="No",IF(F72="Individual","OK","NOK"),"Not Applicable")</f>
        <v>Not Applicable</v>
      </c>
      <c r="P34" s="468" t="s">
        <v>413</v>
      </c>
      <c r="Q34" s="469"/>
      <c r="R34" s="469"/>
      <c r="S34" s="470"/>
      <c r="T34" s="472"/>
      <c r="U34" s="472"/>
      <c r="V34" s="472"/>
      <c r="W34" s="472"/>
    </row>
    <row r="35" spans="2:23" ht="30" customHeight="1" x14ac:dyDescent="0.25">
      <c r="B35" s="118" t="str">
        <f>LEFT(C35,1)</f>
        <v>1</v>
      </c>
      <c r="C35" s="119" t="str">
        <f>'1. General Information'!B50</f>
        <v>1E1</v>
      </c>
      <c r="D35" s="331">
        <v>23</v>
      </c>
      <c r="E35" s="104" t="str">
        <f>'1. General Information'!C50</f>
        <v>Reference date for the present reporting form</v>
      </c>
      <c r="F35" s="242" t="str">
        <f>IF(ISBLANK('1. General Information'!F50),"",'1. General Information'!F50)</f>
        <v/>
      </c>
      <c r="G35" s="107" t="str">
        <f>IF(F35="","NOK","OK")</f>
        <v>NOK</v>
      </c>
      <c r="H35" s="107"/>
      <c r="I35" s="107"/>
      <c r="J35" s="107"/>
      <c r="K35" s="137"/>
      <c r="L35" s="236"/>
      <c r="M35" s="17" t="s">
        <v>414</v>
      </c>
      <c r="N35" s="331">
        <v>122</v>
      </c>
      <c r="O35" s="118" t="str">
        <f>IF(F72="Individual",IF(F78=F36,"OK","NOK"),"Not Applicable")</f>
        <v>Not Applicable</v>
      </c>
      <c r="P35" s="468" t="s">
        <v>457</v>
      </c>
      <c r="Q35" s="469"/>
      <c r="R35" s="469"/>
      <c r="S35" s="470"/>
      <c r="T35" s="472"/>
      <c r="U35" s="472"/>
      <c r="V35" s="472"/>
      <c r="W35" s="472"/>
    </row>
    <row r="36" spans="2:23" ht="47.25" customHeight="1" x14ac:dyDescent="0.25">
      <c r="B36" s="118" t="str">
        <f>LEFT(C36,1)</f>
        <v>2</v>
      </c>
      <c r="C36" s="104" t="str">
        <f>'2. Basic annual contribution'!B16</f>
        <v>2A1</v>
      </c>
      <c r="D36" s="331">
        <v>24</v>
      </c>
      <c r="E36" s="104" t="str">
        <f>'2. Basic annual contribution'!C16</f>
        <v>Total liabilities, as defined for this field</v>
      </c>
      <c r="F36" s="237" t="str">
        <f>IF(ISBLANK('2. Basic annual contribution'!F16),"",'2. Basic annual contribution'!F16)</f>
        <v/>
      </c>
      <c r="G36" s="107" t="str">
        <f>IF(F36="","NOK","OK")</f>
        <v>NOK</v>
      </c>
      <c r="H36" s="107" t="str">
        <f>IF(ISNUMBER(F36),IF(F36&lt;0,"NOK","OK"),"")</f>
        <v/>
      </c>
      <c r="I36" s="107" t="str">
        <f>IF(F36=0,"NOK","OK")</f>
        <v>OK</v>
      </c>
      <c r="J36" s="107"/>
      <c r="K36" s="137"/>
      <c r="L36" s="236"/>
      <c r="M36" s="17" t="s">
        <v>234</v>
      </c>
      <c r="N36" s="331">
        <v>123</v>
      </c>
      <c r="O36" s="118" t="str">
        <f>IF(F82&lt;=F81,"OK","NOK")</f>
        <v>OK</v>
      </c>
      <c r="P36" s="468" t="s">
        <v>458</v>
      </c>
      <c r="Q36" s="469"/>
      <c r="R36" s="469"/>
      <c r="S36" s="470"/>
      <c r="T36" s="472"/>
      <c r="U36" s="472"/>
      <c r="V36" s="472"/>
      <c r="W36" s="472"/>
    </row>
    <row r="37" spans="2:23" ht="46.5" customHeight="1" x14ac:dyDescent="0.25">
      <c r="B37" s="118" t="str">
        <f>LEFT(C37,1)</f>
        <v>2</v>
      </c>
      <c r="C37" s="104" t="str">
        <f>'2. Basic annual contribution'!B17</f>
        <v>2A2</v>
      </c>
      <c r="D37" s="331">
        <v>25</v>
      </c>
      <c r="E37" s="104" t="str">
        <f>'2. Basic annual contribution'!C17</f>
        <v xml:space="preserve">Own funds </v>
      </c>
      <c r="F37" s="237" t="str">
        <f>IF(ISBLANK('2. Basic annual contribution'!F17),"",'2. Basic annual contribution'!F17)</f>
        <v/>
      </c>
      <c r="G37" s="107" t="str">
        <f>IF(F37="","NOK","OK")</f>
        <v>NOK</v>
      </c>
      <c r="H37" s="107" t="str">
        <f>IF(ISNUMBER(F37),IF(F37&lt;0,"NOK","OK"),"")</f>
        <v/>
      </c>
      <c r="I37" s="107" t="str">
        <f>IF(F37=0,"NOK","OK")</f>
        <v>OK</v>
      </c>
      <c r="J37" s="107" t="str">
        <f>IF(ISTEXT(F37),IF(OR(F37="Not applicable",F37="Not available"),"OK","NOK"),"")</f>
        <v>NOK</v>
      </c>
      <c r="K37" s="137"/>
      <c r="L37" s="236"/>
      <c r="M37" s="353" t="s">
        <v>728</v>
      </c>
      <c r="N37" s="354">
        <v>124</v>
      </c>
      <c r="O37" s="350" t="str">
        <f>IF(AND(F30="No",F31="Yes"),"NOK","OK")</f>
        <v>OK</v>
      </c>
      <c r="P37" s="471" t="s">
        <v>729</v>
      </c>
      <c r="Q37" s="471"/>
      <c r="R37" s="471"/>
      <c r="S37" s="471"/>
      <c r="T37" s="472"/>
      <c r="U37" s="472"/>
      <c r="V37" s="472"/>
      <c r="W37" s="472"/>
    </row>
    <row r="38" spans="2:23" ht="62.25" customHeight="1" x14ac:dyDescent="0.25">
      <c r="B38" s="118" t="str">
        <f>LEFT(C38,1)</f>
        <v>2</v>
      </c>
      <c r="C38" s="104" t="str">
        <f>'2. Basic annual contribution'!B18</f>
        <v>2A3</v>
      </c>
      <c r="D38" s="331">
        <v>26</v>
      </c>
      <c r="E38" s="104" t="str">
        <f>'2. Basic annual contribution'!C18</f>
        <v xml:space="preserve">Covered deposits, as defined for this field
</v>
      </c>
      <c r="F38" s="237" t="str">
        <f>IF(ISBLANK('2. Basic annual contribution'!F18),"",'2. Basic annual contribution'!F18)</f>
        <v/>
      </c>
      <c r="G38" s="107" t="str">
        <f>IF(F38="","NOK","OK")</f>
        <v>NOK</v>
      </c>
      <c r="H38" s="107" t="str">
        <f>IF(ISNUMBER(F38),IF(F38&lt;0,"NOK","OK"),"")</f>
        <v/>
      </c>
      <c r="I38" s="107"/>
      <c r="J38" s="107" t="str">
        <f>IF(ISTEXT(F38),IF(OR(F38="Not applicable",F38="Not available"),"OK","NOK"),"")</f>
        <v>NOK</v>
      </c>
      <c r="K38" s="137"/>
      <c r="L38" s="236"/>
      <c r="M38" s="353" t="s">
        <v>35</v>
      </c>
      <c r="N38" s="354">
        <v>125</v>
      </c>
      <c r="O38" s="350" t="str">
        <f>IF(ISNUMBER(F70),IF(OR(F70&gt;1,F70&lt;0),"NOK","OK"),"Not applicable")</f>
        <v>Not applicable</v>
      </c>
      <c r="P38" s="471" t="s">
        <v>730</v>
      </c>
      <c r="Q38" s="471"/>
      <c r="R38" s="471"/>
      <c r="S38" s="471"/>
      <c r="T38" s="472"/>
      <c r="U38" s="472"/>
      <c r="V38" s="472"/>
      <c r="W38" s="472"/>
    </row>
    <row r="39" spans="2:23" ht="51" customHeight="1" x14ac:dyDescent="0.25">
      <c r="B39" s="465" t="s">
        <v>675</v>
      </c>
      <c r="C39" s="466"/>
      <c r="D39" s="466"/>
      <c r="E39" s="466"/>
      <c r="F39" s="466"/>
      <c r="G39" s="466"/>
      <c r="H39" s="466"/>
      <c r="I39" s="466"/>
      <c r="J39" s="467"/>
      <c r="K39" s="137"/>
      <c r="L39" s="236"/>
      <c r="T39" s="472"/>
      <c r="U39" s="472"/>
      <c r="V39" s="472"/>
      <c r="W39" s="472"/>
    </row>
    <row r="40" spans="2:23" ht="45" customHeight="1" x14ac:dyDescent="0.25">
      <c r="B40" s="118" t="str">
        <f t="shared" ref="B40:B73" si="2">LEFT(C40,1)</f>
        <v>2</v>
      </c>
      <c r="C40" s="104" t="str">
        <f>'2. Basic annual contribution'!B39</f>
        <v>2C1</v>
      </c>
      <c r="D40" s="331">
        <v>28</v>
      </c>
      <c r="E40" s="104" t="str">
        <f>'2. Basic annual contribution'!C39</f>
        <v xml:space="preserve">Liabilities arising from all derivative contracts (excluding credit derivatives) valued in accordance with the leverage ratio methodology </v>
      </c>
      <c r="F40" s="237">
        <f>IF(ISBLANK('2. Basic annual contribution'!F39),"",'2. Basic annual contribution'!F39)</f>
        <v>0</v>
      </c>
      <c r="G40" s="107" t="str">
        <f t="shared" ref="G40:G72" si="3">IF(F40="","NOK","OK")</f>
        <v>OK</v>
      </c>
      <c r="H40" s="107" t="str">
        <f>IF(ISNUMBER(F40),IF(F40&lt;0,"NOK","OK"),"")</f>
        <v>OK</v>
      </c>
      <c r="I40" s="107"/>
      <c r="J40" s="107" t="str">
        <f t="shared" ref="J40:J64" si="4">IF(ISTEXT(F40),IF(OR(F40="Not applicable",F40="Not available"),"OK","NOK"),"")</f>
        <v/>
      </c>
      <c r="K40" s="137"/>
      <c r="L40" s="236"/>
      <c r="T40" s="472"/>
      <c r="U40" s="472"/>
      <c r="V40" s="472"/>
      <c r="W40" s="472"/>
    </row>
    <row r="41" spans="2:23" ht="30" customHeight="1" x14ac:dyDescent="0.25">
      <c r="B41" s="118" t="str">
        <f t="shared" si="2"/>
        <v>2</v>
      </c>
      <c r="C41" s="104" t="str">
        <f>'2. Basic annual contribution'!B40</f>
        <v>2C2</v>
      </c>
      <c r="D41" s="331">
        <v>29</v>
      </c>
      <c r="E41" s="104" t="str">
        <f>'2. Basic annual contribution'!C40</f>
        <v>Accounting value of liabilities arising from all derivative contracts (excluding credit derivatives) booked on-balance sheet, when applicable</v>
      </c>
      <c r="F41" s="237">
        <f>IF(ISBLANK('2. Basic annual contribution'!F40),"",'2. Basic annual contribution'!F40)</f>
        <v>0</v>
      </c>
      <c r="G41" s="107" t="str">
        <f t="shared" si="3"/>
        <v>OK</v>
      </c>
      <c r="H41" s="107" t="str">
        <f>IF(ISNUMBER(F41),IF(F41&lt;0,"NOK","OK"),"")</f>
        <v>OK</v>
      </c>
      <c r="I41" s="107"/>
      <c r="J41" s="107" t="str">
        <f t="shared" si="4"/>
        <v/>
      </c>
      <c r="K41" s="137"/>
      <c r="L41" s="236"/>
      <c r="T41" s="472"/>
      <c r="U41" s="472"/>
      <c r="V41" s="472"/>
      <c r="W41" s="472"/>
    </row>
    <row r="42" spans="2:23" ht="60" x14ac:dyDescent="0.25">
      <c r="B42" s="118" t="str">
        <f t="shared" si="2"/>
        <v>2</v>
      </c>
      <c r="C42" s="104" t="str">
        <f>'2. Basic annual contribution'!B41</f>
        <v>2C3</v>
      </c>
      <c r="D42" s="331">
        <v>30</v>
      </c>
      <c r="E42" s="104" t="str">
        <f>'2. Basic annual contribution'!C41</f>
        <v xml:space="preserve">Accounting value of liabilities arising from all derivative contracts (excluding credit derivatives) held off-balance sheet, when applicable
</v>
      </c>
      <c r="F42" s="237">
        <f>IF(ISBLANK('2. Basic annual contribution'!F41),"",'2. Basic annual contribution'!F41)</f>
        <v>0</v>
      </c>
      <c r="G42" s="107" t="str">
        <f t="shared" si="3"/>
        <v>OK</v>
      </c>
      <c r="H42" s="107" t="str">
        <f>IF(ISNUMBER(F42),IF(F42&lt;0,"NOK","OK"),"")</f>
        <v>OK</v>
      </c>
      <c r="I42" s="107"/>
      <c r="J42" s="107" t="str">
        <f t="shared" si="4"/>
        <v/>
      </c>
      <c r="K42" s="137"/>
      <c r="L42" s="236"/>
      <c r="T42" s="472"/>
      <c r="U42" s="472"/>
      <c r="V42" s="472"/>
      <c r="W42" s="472"/>
    </row>
    <row r="43" spans="2:23" ht="15" customHeight="1" x14ac:dyDescent="0.25">
      <c r="B43" s="118" t="str">
        <f t="shared" si="2"/>
        <v>3</v>
      </c>
      <c r="C43" s="104" t="str">
        <f>'3. Deductions'!B31</f>
        <v>3A1</v>
      </c>
      <c r="D43" s="331">
        <v>31</v>
      </c>
      <c r="E43" s="104" t="str">
        <f>'3. Deductions'!C31</f>
        <v>Of which: qualifying liabilities arising from derivatives related to clearing activities</v>
      </c>
      <c r="F43" s="237">
        <f>IF(ISBLANK('3. Deductions'!F31),"",'3. Deductions'!F31)</f>
        <v>0</v>
      </c>
      <c r="G43" s="107" t="str">
        <f t="shared" si="3"/>
        <v>OK</v>
      </c>
      <c r="H43" s="107" t="str">
        <f t="shared" ref="H43:H64" si="5">IF(ISNUMBER(F43),IF(F43&lt;0,"NOK","OK"),"")</f>
        <v>OK</v>
      </c>
      <c r="I43" s="107"/>
      <c r="J43" s="107" t="str">
        <f t="shared" si="4"/>
        <v/>
      </c>
      <c r="K43" s="137"/>
      <c r="L43" s="138"/>
    </row>
    <row r="44" spans="2:23" ht="30" x14ac:dyDescent="0.25">
      <c r="B44" s="118" t="str">
        <f t="shared" si="2"/>
        <v>3</v>
      </c>
      <c r="C44" s="104" t="str">
        <f>'3. Deductions'!B41</f>
        <v>3A5</v>
      </c>
      <c r="D44" s="331">
        <v>32</v>
      </c>
      <c r="E44" s="104" t="str">
        <f>'3. Deductions'!C41</f>
        <v xml:space="preserve">Total accounting value of qualifying liabilities related to clearing activities </v>
      </c>
      <c r="F44" s="238">
        <f>IF(ISBLANK('3. Deductions'!F41),"",'3. Deductions'!F41)</f>
        <v>0</v>
      </c>
      <c r="G44" s="107" t="str">
        <f t="shared" si="3"/>
        <v>OK</v>
      </c>
      <c r="H44" s="107" t="str">
        <f t="shared" si="5"/>
        <v>OK</v>
      </c>
      <c r="I44" s="107"/>
      <c r="J44" s="107" t="str">
        <f t="shared" si="4"/>
        <v/>
      </c>
      <c r="L44" s="138"/>
    </row>
    <row r="45" spans="2:23" x14ac:dyDescent="0.25">
      <c r="B45" s="118" t="str">
        <f t="shared" si="2"/>
        <v>3</v>
      </c>
      <c r="C45" s="104" t="str">
        <f>'3. Deductions'!B42</f>
        <v>3A6</v>
      </c>
      <c r="D45" s="331">
        <v>33</v>
      </c>
      <c r="E45" s="104" t="str">
        <f>'3. Deductions'!C42</f>
        <v>Of which: arising from derivatives</v>
      </c>
      <c r="F45" s="238">
        <f>IF(ISBLANK('3. Deductions'!F42),"",'3. Deductions'!F42)</f>
        <v>0</v>
      </c>
      <c r="G45" s="107" t="str">
        <f t="shared" si="3"/>
        <v>OK</v>
      </c>
      <c r="H45" s="107" t="str">
        <f t="shared" si="5"/>
        <v>OK</v>
      </c>
      <c r="I45" s="107"/>
      <c r="J45" s="107" t="str">
        <f t="shared" si="4"/>
        <v/>
      </c>
      <c r="K45" s="137"/>
      <c r="L45" s="138"/>
      <c r="T45" s="478"/>
      <c r="U45" s="478"/>
      <c r="V45" s="478"/>
      <c r="W45" s="478"/>
    </row>
    <row r="46" spans="2:23" ht="43.9" customHeight="1" x14ac:dyDescent="0.25">
      <c r="B46" s="118" t="str">
        <f t="shared" si="2"/>
        <v>3</v>
      </c>
      <c r="C46" s="104" t="str">
        <f>'3. Deductions'!B57</f>
        <v>3B1</v>
      </c>
      <c r="D46" s="331">
        <v>34</v>
      </c>
      <c r="E46" s="104" t="str">
        <f>'3. Deductions'!C57</f>
        <v>Of which: qualifying liabilities arising from derivatives related to CSD activities</v>
      </c>
      <c r="F46" s="238">
        <f>IF(ISBLANK('3. Deductions'!F57),"",'3. Deductions'!F57)</f>
        <v>0</v>
      </c>
      <c r="G46" s="107" t="str">
        <f t="shared" si="3"/>
        <v>OK</v>
      </c>
      <c r="H46" s="107" t="str">
        <f t="shared" si="5"/>
        <v>OK</v>
      </c>
      <c r="I46" s="107"/>
      <c r="J46" s="107" t="str">
        <f t="shared" si="4"/>
        <v/>
      </c>
      <c r="K46" s="137"/>
      <c r="L46" s="138"/>
    </row>
    <row r="47" spans="2:23" ht="30" x14ac:dyDescent="0.25">
      <c r="B47" s="118" t="str">
        <f t="shared" si="2"/>
        <v>3</v>
      </c>
      <c r="C47" s="104" t="str">
        <f>'3. Deductions'!B67</f>
        <v>3B5</v>
      </c>
      <c r="D47" s="331">
        <v>35</v>
      </c>
      <c r="E47" s="104" t="str">
        <f>'3. Deductions'!C67</f>
        <v>Total accounting value of qualifying liabilities related to CSD activities</v>
      </c>
      <c r="F47" s="238">
        <f>IF(ISBLANK('3. Deductions'!F67),"",'3. Deductions'!F67)</f>
        <v>0</v>
      </c>
      <c r="G47" s="107" t="str">
        <f t="shared" si="3"/>
        <v>OK</v>
      </c>
      <c r="H47" s="107" t="str">
        <f t="shared" si="5"/>
        <v>OK</v>
      </c>
      <c r="I47" s="107"/>
      <c r="J47" s="107" t="str">
        <f t="shared" si="4"/>
        <v/>
      </c>
      <c r="K47" s="137"/>
      <c r="L47" s="138"/>
    </row>
    <row r="48" spans="2:23" x14ac:dyDescent="0.25">
      <c r="B48" s="118" t="str">
        <f t="shared" si="2"/>
        <v>3</v>
      </c>
      <c r="C48" s="104" t="str">
        <f>'3. Deductions'!B68</f>
        <v>3B6</v>
      </c>
      <c r="D48" s="331">
        <v>36</v>
      </c>
      <c r="E48" s="104" t="str">
        <f>'3. Deductions'!C68</f>
        <v>Of which: arising from derivatives</v>
      </c>
      <c r="F48" s="238">
        <f>IF(ISBLANK('3. Deductions'!F68),"",'3. Deductions'!F68)</f>
        <v>0</v>
      </c>
      <c r="G48" s="107" t="str">
        <f t="shared" si="3"/>
        <v>OK</v>
      </c>
      <c r="H48" s="107" t="str">
        <f t="shared" si="5"/>
        <v>OK</v>
      </c>
      <c r="I48" s="107"/>
      <c r="J48" s="107" t="str">
        <f t="shared" si="4"/>
        <v/>
      </c>
      <c r="K48" s="137"/>
      <c r="L48" s="138"/>
    </row>
    <row r="49" spans="2:12" ht="45" x14ac:dyDescent="0.25">
      <c r="B49" s="118" t="str">
        <f t="shared" si="2"/>
        <v>3</v>
      </c>
      <c r="C49" s="104" t="str">
        <f>'3. Deductions'!B83</f>
        <v>3C1</v>
      </c>
      <c r="D49" s="331">
        <v>37</v>
      </c>
      <c r="E49" s="104" t="str">
        <f>'3. Deductions'!C83</f>
        <v xml:space="preserve">Of which: qualifying liabilities arising from derivatives that arise by virtue of holding client assets or client money </v>
      </c>
      <c r="F49" s="238">
        <f>IF(ISBLANK('3. Deductions'!F83),"",'3. Deductions'!F83)</f>
        <v>0</v>
      </c>
      <c r="G49" s="107" t="str">
        <f t="shared" si="3"/>
        <v>OK</v>
      </c>
      <c r="H49" s="107" t="str">
        <f t="shared" si="5"/>
        <v>OK</v>
      </c>
      <c r="I49" s="107"/>
      <c r="J49" s="107" t="str">
        <f t="shared" si="4"/>
        <v/>
      </c>
      <c r="K49" s="137"/>
      <c r="L49" s="138"/>
    </row>
    <row r="50" spans="2:12" ht="30" x14ac:dyDescent="0.25">
      <c r="B50" s="118" t="str">
        <f t="shared" si="2"/>
        <v>3</v>
      </c>
      <c r="C50" s="104" t="str">
        <f>'3. Deductions'!B93</f>
        <v>3C5</v>
      </c>
      <c r="D50" s="331">
        <v>38</v>
      </c>
      <c r="E50" s="104" t="str">
        <f>'3. Deductions'!C93</f>
        <v>Total accounting value of qualifying liabilities that arise by virtue of holding client assets or client money</v>
      </c>
      <c r="F50" s="238">
        <f>IF(ISBLANK('3. Deductions'!F93),"",'3. Deductions'!F93)</f>
        <v>0</v>
      </c>
      <c r="G50" s="107" t="str">
        <f t="shared" si="3"/>
        <v>OK</v>
      </c>
      <c r="H50" s="107" t="str">
        <f t="shared" si="5"/>
        <v>OK</v>
      </c>
      <c r="I50" s="107"/>
      <c r="J50" s="107" t="str">
        <f t="shared" si="4"/>
        <v/>
      </c>
      <c r="K50" s="137"/>
      <c r="L50" s="138"/>
    </row>
    <row r="51" spans="2:12" x14ac:dyDescent="0.25">
      <c r="B51" s="118" t="str">
        <f t="shared" si="2"/>
        <v>3</v>
      </c>
      <c r="C51" s="104" t="str">
        <f>'3. Deductions'!B94</f>
        <v>3C6</v>
      </c>
      <c r="D51" s="331">
        <v>39</v>
      </c>
      <c r="E51" s="104" t="str">
        <f>'3. Deductions'!C94</f>
        <v>Of which: arising from derivatives</v>
      </c>
      <c r="F51" s="238">
        <f>IF(ISBLANK('3. Deductions'!F94),"",'3. Deductions'!F94)</f>
        <v>0</v>
      </c>
      <c r="G51" s="107" t="str">
        <f t="shared" si="3"/>
        <v>OK</v>
      </c>
      <c r="H51" s="107" t="str">
        <f t="shared" si="5"/>
        <v>OK</v>
      </c>
      <c r="I51" s="107"/>
      <c r="J51" s="107" t="str">
        <f t="shared" si="4"/>
        <v/>
      </c>
      <c r="K51" s="137"/>
      <c r="L51" s="138"/>
    </row>
    <row r="52" spans="2:12" ht="30" x14ac:dyDescent="0.25">
      <c r="B52" s="118" t="str">
        <f t="shared" si="2"/>
        <v>3</v>
      </c>
      <c r="C52" s="104" t="str">
        <f>'3. Deductions'!B109</f>
        <v>3D1</v>
      </c>
      <c r="D52" s="331">
        <v>40</v>
      </c>
      <c r="E52" s="104" t="str">
        <f>'3. Deductions'!C109</f>
        <v xml:space="preserve">Of which: qualifying liabilities arising from derivatives that arise from promotional loans </v>
      </c>
      <c r="F52" s="238">
        <f>IF(ISBLANK('3. Deductions'!F109),"",'3. Deductions'!F109)</f>
        <v>0</v>
      </c>
      <c r="G52" s="107" t="str">
        <f t="shared" si="3"/>
        <v>OK</v>
      </c>
      <c r="H52" s="107" t="str">
        <f t="shared" si="5"/>
        <v>OK</v>
      </c>
      <c r="I52" s="107"/>
      <c r="J52" s="107" t="str">
        <f t="shared" si="4"/>
        <v/>
      </c>
      <c r="K52" s="137"/>
      <c r="L52" s="138"/>
    </row>
    <row r="53" spans="2:12" ht="30" x14ac:dyDescent="0.25">
      <c r="B53" s="118" t="str">
        <f t="shared" si="2"/>
        <v>3</v>
      </c>
      <c r="C53" s="104" t="str">
        <f>'3. Deductions'!B119</f>
        <v>3D5</v>
      </c>
      <c r="D53" s="331">
        <v>41</v>
      </c>
      <c r="E53" s="104" t="str">
        <f>'3. Deductions'!C119</f>
        <v>Total accounting value of qualifying liabilities that arise from promotional loans</v>
      </c>
      <c r="F53" s="238">
        <f>IF(ISBLANK('3. Deductions'!F119),"",'3. Deductions'!F119)</f>
        <v>0</v>
      </c>
      <c r="G53" s="107" t="str">
        <f t="shared" si="3"/>
        <v>OK</v>
      </c>
      <c r="H53" s="107" t="str">
        <f t="shared" si="5"/>
        <v>OK</v>
      </c>
      <c r="I53" s="107"/>
      <c r="J53" s="107" t="str">
        <f t="shared" si="4"/>
        <v/>
      </c>
      <c r="K53" s="137"/>
      <c r="L53" s="138"/>
    </row>
    <row r="54" spans="2:12" x14ac:dyDescent="0.25">
      <c r="B54" s="118" t="str">
        <f t="shared" si="2"/>
        <v>3</v>
      </c>
      <c r="C54" s="104" t="str">
        <f>'3. Deductions'!B120</f>
        <v>3D6</v>
      </c>
      <c r="D54" s="331">
        <v>42</v>
      </c>
      <c r="E54" s="104" t="str">
        <f>'3. Deductions'!C120</f>
        <v>Of which: arising from derivatives</v>
      </c>
      <c r="F54" s="238">
        <f>IF(ISBLANK('3. Deductions'!F120),"",'3. Deductions'!F120)</f>
        <v>0</v>
      </c>
      <c r="G54" s="107" t="str">
        <f t="shared" si="3"/>
        <v>OK</v>
      </c>
      <c r="H54" s="107" t="str">
        <f t="shared" si="5"/>
        <v>OK</v>
      </c>
      <c r="I54" s="107"/>
      <c r="J54" s="107" t="str">
        <f t="shared" si="4"/>
        <v/>
      </c>
      <c r="K54" s="137"/>
      <c r="L54" s="138"/>
    </row>
    <row r="55" spans="2:12" ht="30" x14ac:dyDescent="0.25">
      <c r="B55" s="118" t="str">
        <f t="shared" si="2"/>
        <v>3</v>
      </c>
      <c r="C55" s="104" t="str">
        <f>'3. Deductions'!B135</f>
        <v>3E1</v>
      </c>
      <c r="D55" s="331">
        <v>43</v>
      </c>
      <c r="E55" s="104" t="str">
        <f>'3. Deductions'!C135</f>
        <v>Of which: qualifying IPS liabilities arising from derivatives that arise from a qualifying IPS member</v>
      </c>
      <c r="F55" s="238">
        <f>IF(ISBLANK('3. Deductions'!F135),"",'3. Deductions'!F135)</f>
        <v>0</v>
      </c>
      <c r="G55" s="107" t="str">
        <f t="shared" si="3"/>
        <v>OK</v>
      </c>
      <c r="H55" s="107" t="str">
        <f t="shared" si="5"/>
        <v>OK</v>
      </c>
      <c r="I55" s="107"/>
      <c r="J55" s="107" t="str">
        <f t="shared" si="4"/>
        <v/>
      </c>
      <c r="K55" s="137"/>
      <c r="L55" s="138"/>
    </row>
    <row r="56" spans="2:12" x14ac:dyDescent="0.25">
      <c r="B56" s="118" t="str">
        <f t="shared" si="2"/>
        <v>3</v>
      </c>
      <c r="C56" s="104" t="str">
        <f>'3. Deductions'!B145</f>
        <v>3E5</v>
      </c>
      <c r="D56" s="331">
        <v>44</v>
      </c>
      <c r="E56" s="104" t="str">
        <f>'3. Deductions'!C145</f>
        <v>Total accounting value of qualifying IPS liabilities</v>
      </c>
      <c r="F56" s="238">
        <f>IF(ISBLANK('3. Deductions'!F145),"",'3. Deductions'!F145)</f>
        <v>0</v>
      </c>
      <c r="G56" s="107" t="str">
        <f t="shared" si="3"/>
        <v>OK</v>
      </c>
      <c r="H56" s="107" t="str">
        <f t="shared" si="5"/>
        <v>OK</v>
      </c>
      <c r="I56" s="107"/>
      <c r="J56" s="107" t="str">
        <f t="shared" si="4"/>
        <v/>
      </c>
      <c r="K56" s="137"/>
      <c r="L56" s="138"/>
    </row>
    <row r="57" spans="2:12" x14ac:dyDescent="0.25">
      <c r="B57" s="118" t="str">
        <f t="shared" si="2"/>
        <v>3</v>
      </c>
      <c r="C57" s="104" t="str">
        <f>'3. Deductions'!B146</f>
        <v>3E6</v>
      </c>
      <c r="D57" s="331">
        <v>45</v>
      </c>
      <c r="E57" s="104" t="str">
        <f>'3. Deductions'!C146</f>
        <v>Of which: arising from derivatives</v>
      </c>
      <c r="F57" s="238">
        <f>IF(ISBLANK('3. Deductions'!F146),"",'3. Deductions'!F146)</f>
        <v>0</v>
      </c>
      <c r="G57" s="107" t="str">
        <f t="shared" si="3"/>
        <v>OK</v>
      </c>
      <c r="H57" s="107" t="str">
        <f t="shared" si="5"/>
        <v>OK</v>
      </c>
      <c r="I57" s="107"/>
      <c r="J57" s="107" t="str">
        <f t="shared" si="4"/>
        <v/>
      </c>
      <c r="K57" s="137"/>
      <c r="L57" s="138"/>
    </row>
    <row r="58" spans="2:12" ht="30" x14ac:dyDescent="0.25">
      <c r="B58" s="118" t="str">
        <f t="shared" si="2"/>
        <v>3</v>
      </c>
      <c r="C58" s="104" t="str">
        <f>'3. Deductions'!B155</f>
        <v>3E9</v>
      </c>
      <c r="D58" s="331">
        <v>46</v>
      </c>
      <c r="E58" s="104" t="str">
        <f>'3. Deductions'!C155</f>
        <v>Total accounting value of qualifying IPS assets held by the qualifying IPS member</v>
      </c>
      <c r="F58" s="238">
        <f>IF(ISBLANK('3. Deductions'!F155),"",'3. Deductions'!F155)</f>
        <v>0</v>
      </c>
      <c r="G58" s="107" t="str">
        <f t="shared" si="3"/>
        <v>OK</v>
      </c>
      <c r="H58" s="107" t="str">
        <f t="shared" si="5"/>
        <v>OK</v>
      </c>
      <c r="I58" s="107"/>
      <c r="J58" s="107" t="str">
        <f t="shared" si="4"/>
        <v/>
      </c>
      <c r="K58" s="137"/>
      <c r="L58" s="138"/>
    </row>
    <row r="59" spans="2:12" x14ac:dyDescent="0.25">
      <c r="B59" s="118" t="str">
        <f t="shared" si="2"/>
        <v>3</v>
      </c>
      <c r="C59" s="104" t="str">
        <f>'3. Deductions'!B156</f>
        <v>3E10</v>
      </c>
      <c r="D59" s="331">
        <v>47</v>
      </c>
      <c r="E59" s="104" t="str">
        <f>'3. Deductions'!C156</f>
        <v>Adjusted value of total qualifying IPS assets</v>
      </c>
      <c r="F59" s="238">
        <f>IF(ISBLANK('3. Deductions'!F156),"",'3. Deductions'!F156)</f>
        <v>0</v>
      </c>
      <c r="G59" s="107" t="str">
        <f t="shared" si="3"/>
        <v>OK</v>
      </c>
      <c r="H59" s="107" t="str">
        <f t="shared" si="5"/>
        <v>OK</v>
      </c>
      <c r="I59" s="107"/>
      <c r="J59" s="107" t="str">
        <f t="shared" si="4"/>
        <v/>
      </c>
      <c r="K59" s="137"/>
      <c r="L59" s="138"/>
    </row>
    <row r="60" spans="2:12" ht="30" x14ac:dyDescent="0.25">
      <c r="B60" s="118" t="str">
        <f t="shared" si="2"/>
        <v>3</v>
      </c>
      <c r="C60" s="104" t="str">
        <f>'3. Deductions'!B174</f>
        <v>3F1</v>
      </c>
      <c r="D60" s="331">
        <v>48</v>
      </c>
      <c r="E60" s="104" t="str">
        <f>'3. Deductions'!C174</f>
        <v>Of which: qualifying intragroup liabilities arising from derivatives</v>
      </c>
      <c r="F60" s="238">
        <f>IF(ISBLANK('3. Deductions'!F174),"",'3. Deductions'!F174)</f>
        <v>0</v>
      </c>
      <c r="G60" s="107" t="str">
        <f t="shared" si="3"/>
        <v>OK</v>
      </c>
      <c r="H60" s="107" t="str">
        <f t="shared" si="5"/>
        <v>OK</v>
      </c>
      <c r="I60" s="107"/>
      <c r="J60" s="107" t="str">
        <f t="shared" si="4"/>
        <v/>
      </c>
      <c r="K60" s="137"/>
      <c r="L60" s="138"/>
    </row>
    <row r="61" spans="2:12" ht="30" x14ac:dyDescent="0.25">
      <c r="B61" s="118" t="str">
        <f t="shared" si="2"/>
        <v>3</v>
      </c>
      <c r="C61" s="104" t="str">
        <f>'3. Deductions'!B184</f>
        <v>3F5</v>
      </c>
      <c r="D61" s="331">
        <v>49</v>
      </c>
      <c r="E61" s="104" t="str">
        <f>'3. Deductions'!C184</f>
        <v>Total accounting value of qualifying intragroup liabilities</v>
      </c>
      <c r="F61" s="238">
        <f>IF(ISBLANK('3. Deductions'!F184),"",'3. Deductions'!F184)</f>
        <v>0</v>
      </c>
      <c r="G61" s="107" t="str">
        <f t="shared" si="3"/>
        <v>OK</v>
      </c>
      <c r="H61" s="107" t="str">
        <f t="shared" si="5"/>
        <v>OK</v>
      </c>
      <c r="I61" s="107"/>
      <c r="J61" s="107" t="str">
        <f t="shared" si="4"/>
        <v/>
      </c>
      <c r="K61" s="137"/>
      <c r="L61" s="138"/>
    </row>
    <row r="62" spans="2:12" x14ac:dyDescent="0.25">
      <c r="B62" s="118" t="str">
        <f t="shared" si="2"/>
        <v>3</v>
      </c>
      <c r="C62" s="104" t="str">
        <f>'3. Deductions'!B185</f>
        <v>3F6</v>
      </c>
      <c r="D62" s="331">
        <v>50</v>
      </c>
      <c r="E62" s="104" t="str">
        <f>'3. Deductions'!C185</f>
        <v>Of which: arising from derivatives</v>
      </c>
      <c r="F62" s="238">
        <f>IF(ISBLANK('3. Deductions'!F185),"",'3. Deductions'!F185)</f>
        <v>0</v>
      </c>
      <c r="G62" s="107" t="str">
        <f t="shared" si="3"/>
        <v>OK</v>
      </c>
      <c r="H62" s="107" t="str">
        <f t="shared" si="5"/>
        <v>OK</v>
      </c>
      <c r="I62" s="107"/>
      <c r="J62" s="107" t="str">
        <f t="shared" si="4"/>
        <v/>
      </c>
      <c r="K62" s="137"/>
      <c r="L62" s="138"/>
    </row>
    <row r="63" spans="2:12" ht="30" x14ac:dyDescent="0.25">
      <c r="B63" s="118" t="str">
        <f t="shared" si="2"/>
        <v>3</v>
      </c>
      <c r="C63" s="104" t="str">
        <f>'3. Deductions'!B194</f>
        <v>3F9</v>
      </c>
      <c r="D63" s="331">
        <v>51</v>
      </c>
      <c r="E63" s="104" t="str">
        <f>'3. Deductions'!C194</f>
        <v>Total accounting value of qualifying intragroup assets held by the institution</v>
      </c>
      <c r="F63" s="238">
        <f>IF(ISBLANK('3. Deductions'!F194),"",'3. Deductions'!F194)</f>
        <v>0</v>
      </c>
      <c r="G63" s="107" t="str">
        <f t="shared" si="3"/>
        <v>OK</v>
      </c>
      <c r="H63" s="107" t="str">
        <f t="shared" si="5"/>
        <v>OK</v>
      </c>
      <c r="I63" s="107"/>
      <c r="J63" s="107" t="str">
        <f t="shared" si="4"/>
        <v/>
      </c>
      <c r="K63" s="137"/>
      <c r="L63" s="138"/>
    </row>
    <row r="64" spans="2:12" x14ac:dyDescent="0.25">
      <c r="B64" s="118" t="str">
        <f t="shared" si="2"/>
        <v>3</v>
      </c>
      <c r="C64" s="104" t="str">
        <f>'3. Deductions'!B195</f>
        <v>3F10</v>
      </c>
      <c r="D64" s="331">
        <v>52</v>
      </c>
      <c r="E64" s="104" t="str">
        <f>'3. Deductions'!C195</f>
        <v>Adjusted value of total qualifying intragroup assets</v>
      </c>
      <c r="F64" s="238">
        <f>IF(ISBLANK('3. Deductions'!F195),"",'3. Deductions'!F195)</f>
        <v>0</v>
      </c>
      <c r="G64" s="107" t="str">
        <f t="shared" si="3"/>
        <v>OK</v>
      </c>
      <c r="H64" s="107" t="str">
        <f t="shared" si="5"/>
        <v>OK</v>
      </c>
      <c r="I64" s="107"/>
      <c r="J64" s="107" t="str">
        <f t="shared" si="4"/>
        <v/>
      </c>
      <c r="K64" s="137"/>
      <c r="L64" s="138"/>
    </row>
    <row r="65" spans="2:12" ht="45" x14ac:dyDescent="0.25">
      <c r="B65" s="118" t="str">
        <f t="shared" si="2"/>
        <v>4</v>
      </c>
      <c r="C65" s="104" t="str">
        <f>'4. Risk adjustment'!B26</f>
        <v>4A1</v>
      </c>
      <c r="D65" s="331">
        <v>53</v>
      </c>
      <c r="E65" s="104" t="str">
        <f>'4. Risk adjustment'!C26</f>
        <v>Has the competent authority granted a waiver from the application of the Leverage ratio risk indicator to the institution at individual level?</v>
      </c>
      <c r="F65" s="238" t="str">
        <f>IF(ISBLANK('4. Risk adjustment'!E26),"",'4. Risk adjustment'!E26)</f>
        <v/>
      </c>
      <c r="G65" s="107" t="str">
        <f t="shared" si="3"/>
        <v>NOK</v>
      </c>
      <c r="H65" s="107"/>
      <c r="I65" s="107"/>
      <c r="J65" s="107"/>
      <c r="K65" s="137"/>
      <c r="L65" s="138"/>
    </row>
    <row r="66" spans="2:12" x14ac:dyDescent="0.25">
      <c r="B66" s="118" t="str">
        <f t="shared" si="2"/>
        <v>4</v>
      </c>
      <c r="C66" s="104" t="str">
        <f>'4. Risk adjustment'!B27</f>
        <v>4A2</v>
      </c>
      <c r="D66" s="331">
        <v>54</v>
      </c>
      <c r="E66" s="104" t="str">
        <f>'4. Risk adjustment'!C27</f>
        <v>Reporting level of the Leverage ratio risk indicator</v>
      </c>
      <c r="F66" s="238" t="str">
        <f>IF(ISBLANK('4. Risk adjustment'!E27),"",'4. Risk adjustment'!E27)</f>
        <v/>
      </c>
      <c r="G66" s="107" t="str">
        <f t="shared" si="3"/>
        <v>NOK</v>
      </c>
      <c r="H66" s="107"/>
      <c r="I66" s="107"/>
      <c r="J66" s="107"/>
      <c r="K66" s="137"/>
      <c r="L66" s="138"/>
    </row>
    <row r="67" spans="2:12" ht="30" x14ac:dyDescent="0.25">
      <c r="B67" s="118" t="str">
        <f t="shared" si="2"/>
        <v>4</v>
      </c>
      <c r="C67" s="104" t="str">
        <f>'4. Risk adjustment'!B28</f>
        <v>4A3</v>
      </c>
      <c r="D67" s="331">
        <v>55</v>
      </c>
      <c r="E67" s="104" t="str">
        <f>'4. Risk adjustment'!C28</f>
        <v>Name of the parent
(only in case of waiver)</v>
      </c>
      <c r="F67" s="238" t="str">
        <f>IF(ISBLANK('4. Risk adjustment'!E28),"",'4. Risk adjustment'!E28)</f>
        <v/>
      </c>
      <c r="G67" s="107" t="str">
        <f>IF(F67="","NOK","OK")</f>
        <v>NOK</v>
      </c>
      <c r="H67" s="107"/>
      <c r="I67" s="107"/>
      <c r="J67" s="107"/>
      <c r="K67" s="137"/>
      <c r="L67" s="138"/>
    </row>
    <row r="68" spans="2:12" ht="30" x14ac:dyDescent="0.25">
      <c r="B68" s="118" t="str">
        <f t="shared" si="2"/>
        <v>4</v>
      </c>
      <c r="C68" s="104" t="str">
        <f>'4. Risk adjustment'!B29</f>
        <v>4A4</v>
      </c>
      <c r="D68" s="331">
        <v>56</v>
      </c>
      <c r="E68" s="104" t="str">
        <f>'4. Risk adjustment'!C29</f>
        <v>RIAD MFI code of the parent
(only in case of waiver)</v>
      </c>
      <c r="F68" s="238" t="str">
        <f>IF(ISBLANK('4. Risk adjustment'!E29),"",'4. Risk adjustment'!E29)</f>
        <v/>
      </c>
      <c r="G68" s="107" t="str">
        <f t="shared" si="3"/>
        <v>NOK</v>
      </c>
      <c r="H68" s="107"/>
      <c r="I68" s="107"/>
      <c r="J68" s="107"/>
      <c r="K68" s="137"/>
      <c r="L68" s="138"/>
    </row>
    <row r="69" spans="2:12" ht="45" x14ac:dyDescent="0.25">
      <c r="B69" s="118" t="str">
        <f t="shared" si="2"/>
        <v>4</v>
      </c>
      <c r="C69" s="104" t="str">
        <f>'4. Risk adjustment'!B30</f>
        <v>4A6</v>
      </c>
      <c r="D69" s="331">
        <v>57</v>
      </c>
      <c r="E69" s="104" t="str">
        <f>'4. Risk adjustment'!C30</f>
        <v>Identifier code of the institutions which are part of the (sub-)consolidation
(only in case of waiver)</v>
      </c>
      <c r="F69" s="238" t="str">
        <f>IF(ISBLANK('4. Risk adjustment'!E30),"",'4. Risk adjustment'!E30)</f>
        <v/>
      </c>
      <c r="G69" s="107" t="str">
        <f t="shared" si="3"/>
        <v>NOK</v>
      </c>
      <c r="H69" s="107"/>
      <c r="I69" s="107"/>
      <c r="J69" s="107"/>
      <c r="K69" s="137"/>
      <c r="L69" s="138"/>
    </row>
    <row r="70" spans="2:12" x14ac:dyDescent="0.25">
      <c r="B70" s="118" t="str">
        <f t="shared" si="2"/>
        <v>4</v>
      </c>
      <c r="C70" s="104" t="str">
        <f>'4. Risk adjustment'!B31</f>
        <v>4A7</v>
      </c>
      <c r="D70" s="331">
        <v>58</v>
      </c>
      <c r="E70" s="104" t="str">
        <f>'4. Risk adjustment'!C31</f>
        <v xml:space="preserve">Leverage ratio, at the reporting level selected above </v>
      </c>
      <c r="F70" s="238" t="str">
        <f>IF(ISBLANK('4. Risk adjustment'!E31),"",'4. Risk adjustment'!E31)</f>
        <v/>
      </c>
      <c r="G70" s="107" t="str">
        <f t="shared" si="3"/>
        <v>NOK</v>
      </c>
      <c r="H70" s="107" t="str">
        <f>IF(ISNUMBER(F70),IF(F70&lt;0,"NOK","OK"),"")</f>
        <v/>
      </c>
      <c r="I70" s="107" t="str">
        <f>IF(F70=0,"NOK","OK")</f>
        <v>OK</v>
      </c>
      <c r="J70" s="107" t="str">
        <f>IF(ISTEXT(F70),IF(OR(F70="Not applicable",F70="Not available"),"OK","NOK"),"")</f>
        <v>NOK</v>
      </c>
      <c r="K70" s="137"/>
      <c r="L70" s="138"/>
    </row>
    <row r="71" spans="2:12" ht="45" x14ac:dyDescent="0.25">
      <c r="B71" s="118" t="str">
        <f t="shared" si="2"/>
        <v>4</v>
      </c>
      <c r="C71" s="104" t="str">
        <f>'4. Risk adjustment'!B36</f>
        <v>4A8</v>
      </c>
      <c r="D71" s="331">
        <v>59</v>
      </c>
      <c r="E71" s="104" t="str">
        <f>'4. Risk adjustment'!C36</f>
        <v>Has the competent authority granted a waiver from the application of the CET1 ratio risk indicator to the institution at individual level?</v>
      </c>
      <c r="F71" s="238" t="str">
        <f>IF(ISBLANK('4. Risk adjustment'!E36),"",'4. Risk adjustment'!E36)</f>
        <v/>
      </c>
      <c r="G71" s="107" t="str">
        <f t="shared" si="3"/>
        <v>NOK</v>
      </c>
      <c r="H71" s="107"/>
      <c r="I71" s="107"/>
      <c r="J71" s="107"/>
      <c r="K71" s="137"/>
      <c r="L71" s="138"/>
    </row>
    <row r="72" spans="2:12" x14ac:dyDescent="0.25">
      <c r="B72" s="118" t="str">
        <f t="shared" si="2"/>
        <v>4</v>
      </c>
      <c r="C72" s="104" t="str">
        <f>'4. Risk adjustment'!B37</f>
        <v>4A9</v>
      </c>
      <c r="D72" s="331">
        <v>60</v>
      </c>
      <c r="E72" s="104" t="str">
        <f>'4. Risk adjustment'!C37</f>
        <v>Reporting level of the CET1 ratio risk indicator</v>
      </c>
      <c r="F72" s="238" t="str">
        <f>IF(ISBLANK('4. Risk adjustment'!E37),"",'4. Risk adjustment'!E37)</f>
        <v/>
      </c>
      <c r="G72" s="107" t="str">
        <f t="shared" si="3"/>
        <v>NOK</v>
      </c>
      <c r="H72" s="107"/>
      <c r="I72" s="107"/>
      <c r="J72" s="107"/>
      <c r="K72" s="137"/>
      <c r="L72" s="138"/>
    </row>
    <row r="73" spans="2:12" ht="30" x14ac:dyDescent="0.25">
      <c r="B73" s="118" t="str">
        <f t="shared" si="2"/>
        <v>4</v>
      </c>
      <c r="C73" s="104" t="str">
        <f>'4. Risk adjustment'!B38</f>
        <v>4A10</v>
      </c>
      <c r="D73" s="331">
        <v>61</v>
      </c>
      <c r="E73" s="104" t="str">
        <f>'4. Risk adjustment'!C38</f>
        <v>Name of the parent
(only in case of waiver)</v>
      </c>
      <c r="F73" s="238" t="str">
        <f>IF(ISBLANK('4. Risk adjustment'!E38),"",'4. Risk adjustment'!E38)</f>
        <v/>
      </c>
      <c r="G73" s="107" t="str">
        <f t="shared" ref="G73:G86" si="6">IF(F73="","NOK","OK")</f>
        <v>NOK</v>
      </c>
      <c r="H73" s="107"/>
      <c r="I73" s="107"/>
      <c r="J73" s="107"/>
      <c r="K73" s="137"/>
      <c r="L73" s="138"/>
    </row>
    <row r="74" spans="2:12" ht="30" x14ac:dyDescent="0.25">
      <c r="B74" s="118" t="str">
        <f t="shared" ref="B74:B86" si="7">LEFT(C74,1)</f>
        <v>4</v>
      </c>
      <c r="C74" s="104" t="str">
        <f>'4. Risk adjustment'!B39</f>
        <v>4A11</v>
      </c>
      <c r="D74" s="331">
        <v>62</v>
      </c>
      <c r="E74" s="104" t="str">
        <f>'4. Risk adjustment'!C39</f>
        <v>RIAD MFI code of the parent
(only in case of waiver)</v>
      </c>
      <c r="F74" s="238" t="str">
        <f>IF(ISBLANK('4. Risk adjustment'!E39),"",'4. Risk adjustment'!E39)</f>
        <v/>
      </c>
      <c r="G74" s="107" t="str">
        <f t="shared" si="6"/>
        <v>NOK</v>
      </c>
      <c r="H74" s="107"/>
      <c r="I74" s="107"/>
      <c r="J74" s="107"/>
      <c r="K74" s="137"/>
      <c r="L74" s="138"/>
    </row>
    <row r="75" spans="2:12" ht="45" x14ac:dyDescent="0.25">
      <c r="B75" s="118" t="str">
        <f t="shared" si="7"/>
        <v>4</v>
      </c>
      <c r="C75" s="104" t="str">
        <f>'4. Risk adjustment'!B40</f>
        <v>4A13</v>
      </c>
      <c r="D75" s="331">
        <v>63</v>
      </c>
      <c r="E75" s="104" t="str">
        <f>'4. Risk adjustment'!C40</f>
        <v>Identifier code of the institutions which are part of the (sub-)consolidation
(only in case of waiver)</v>
      </c>
      <c r="F75" s="238" t="str">
        <f>IF(ISBLANK('4. Risk adjustment'!E40),"",'4. Risk adjustment'!E40)</f>
        <v/>
      </c>
      <c r="G75" s="107" t="str">
        <f t="shared" si="6"/>
        <v>NOK</v>
      </c>
      <c r="H75" s="107"/>
      <c r="I75" s="107"/>
      <c r="J75" s="107"/>
      <c r="K75" s="137"/>
      <c r="L75" s="138"/>
    </row>
    <row r="76" spans="2:12" x14ac:dyDescent="0.25">
      <c r="B76" s="118" t="str">
        <f t="shared" si="7"/>
        <v>4</v>
      </c>
      <c r="C76" s="104" t="str">
        <f>'4. Risk adjustment'!B41</f>
        <v>4A14</v>
      </c>
      <c r="D76" s="331">
        <v>64</v>
      </c>
      <c r="E76" s="104" t="str">
        <f>'4. Risk adjustment'!C41</f>
        <v xml:space="preserve">CET1 capital, at the reporting level selected above </v>
      </c>
      <c r="F76" s="238" t="str">
        <f>IF(ISBLANK('4. Risk adjustment'!E41),"",'4. Risk adjustment'!E41)</f>
        <v/>
      </c>
      <c r="G76" s="107" t="str">
        <f t="shared" si="6"/>
        <v>NOK</v>
      </c>
      <c r="H76" s="107" t="str">
        <f t="shared" ref="H76:H82" si="8">IF(ISNUMBER(F76),IF(F76&lt;0,"NOK","OK"),"")</f>
        <v/>
      </c>
      <c r="I76" s="107" t="str">
        <f>IF(F76=0,"NOK","OK")</f>
        <v>OK</v>
      </c>
      <c r="J76" s="107" t="str">
        <f t="shared" ref="J76:J82" si="9">IF(ISTEXT(F76),IF(OR(F76="Not applicable",F76="Not available"),"OK","NOK"),"")</f>
        <v>NOK</v>
      </c>
      <c r="K76" s="137"/>
      <c r="L76" s="138"/>
    </row>
    <row r="77" spans="2:12" ht="30" x14ac:dyDescent="0.25">
      <c r="B77" s="118" t="str">
        <f t="shared" si="7"/>
        <v>4</v>
      </c>
      <c r="C77" s="104" t="str">
        <f>'4. Risk adjustment'!B42</f>
        <v>4A15</v>
      </c>
      <c r="D77" s="331">
        <v>65</v>
      </c>
      <c r="E77" s="104" t="str">
        <f>'4. Risk adjustment'!C42</f>
        <v xml:space="preserve">Total Risk Exposure, at the reporting level selected above </v>
      </c>
      <c r="F77" s="238" t="str">
        <f>IF(ISBLANK('4. Risk adjustment'!E42),"",'4. Risk adjustment'!E42)</f>
        <v/>
      </c>
      <c r="G77" s="107" t="str">
        <f t="shared" si="6"/>
        <v>NOK</v>
      </c>
      <c r="H77" s="107" t="str">
        <f t="shared" si="8"/>
        <v/>
      </c>
      <c r="I77" s="107" t="str">
        <f>IF(F77=0,"NOK","OK")</f>
        <v>OK</v>
      </c>
      <c r="J77" s="107" t="str">
        <f t="shared" si="9"/>
        <v>NOK</v>
      </c>
      <c r="K77" s="137"/>
      <c r="L77" s="138"/>
    </row>
    <row r="78" spans="2:12" x14ac:dyDescent="0.25">
      <c r="B78" s="118" t="str">
        <f t="shared" si="7"/>
        <v>4</v>
      </c>
      <c r="C78" s="104" t="str">
        <f>'4. Risk adjustment'!B48</f>
        <v>4A17</v>
      </c>
      <c r="D78" s="331">
        <v>66</v>
      </c>
      <c r="E78" s="104" t="str">
        <f>'4. Risk adjustment'!C48</f>
        <v>Total assets, at the reporting level selected above</v>
      </c>
      <c r="F78" s="238" t="str">
        <f>IF(ISBLANK('4. Risk adjustment'!E48),"",'4. Risk adjustment'!E48)</f>
        <v/>
      </c>
      <c r="G78" s="107" t="str">
        <f t="shared" si="6"/>
        <v>NOK</v>
      </c>
      <c r="H78" s="107" t="str">
        <f t="shared" si="8"/>
        <v/>
      </c>
      <c r="I78" s="107" t="str">
        <f>IF(F78=0,"NOK","OK")</f>
        <v>OK</v>
      </c>
      <c r="J78" s="107" t="str">
        <f t="shared" si="9"/>
        <v>NOK</v>
      </c>
      <c r="K78" s="137"/>
      <c r="L78" s="138"/>
    </row>
    <row r="79" spans="2:12" ht="45" x14ac:dyDescent="0.25">
      <c r="B79" s="118" t="str">
        <f t="shared" si="7"/>
        <v>4</v>
      </c>
      <c r="C79" s="104" t="str">
        <f>'4. Risk adjustment'!B71</f>
        <v>4D1</v>
      </c>
      <c r="D79" s="331">
        <v>67</v>
      </c>
      <c r="E79" s="104" t="str">
        <f>'4. Risk adjustment'!C71</f>
        <v>Risk exposure amount for market risk on traded debt instruments and equity, at the reporting level selected above</v>
      </c>
      <c r="F79" s="238" t="str">
        <f>IF(ISBLANK('4. Risk adjustment'!E71),"",'4. Risk adjustment'!E71)</f>
        <v/>
      </c>
      <c r="G79" s="107" t="str">
        <f t="shared" si="6"/>
        <v>NOK</v>
      </c>
      <c r="H79" s="107" t="str">
        <f t="shared" si="8"/>
        <v/>
      </c>
      <c r="I79" s="107"/>
      <c r="J79" s="107" t="str">
        <f t="shared" si="9"/>
        <v>NOK</v>
      </c>
      <c r="K79" s="137"/>
      <c r="L79" s="138"/>
    </row>
    <row r="80" spans="2:12" ht="30" x14ac:dyDescent="0.25">
      <c r="B80" s="118" t="str">
        <f t="shared" si="7"/>
        <v>4</v>
      </c>
      <c r="C80" s="104" t="str">
        <f>'4. Risk adjustment'!B79</f>
        <v>4D5</v>
      </c>
      <c r="D80" s="331">
        <v>68</v>
      </c>
      <c r="E80" s="104" t="str">
        <f>'4. Risk adjustment'!C79</f>
        <v>Total off-balance sheet nominal amount, at the reporting level selected above</v>
      </c>
      <c r="F80" s="238" t="str">
        <f>IF(ISBLANK('4. Risk adjustment'!E79),"",'4. Risk adjustment'!E79)</f>
        <v/>
      </c>
      <c r="G80" s="107" t="str">
        <f t="shared" si="6"/>
        <v>NOK</v>
      </c>
      <c r="H80" s="107" t="str">
        <f t="shared" si="8"/>
        <v/>
      </c>
      <c r="I80" s="107"/>
      <c r="J80" s="107" t="str">
        <f t="shared" si="9"/>
        <v>NOK</v>
      </c>
      <c r="K80" s="137"/>
      <c r="L80" s="138"/>
    </row>
    <row r="81" spans="1:23" ht="30" x14ac:dyDescent="0.25">
      <c r="B81" s="118" t="str">
        <f t="shared" si="7"/>
        <v>4</v>
      </c>
      <c r="C81" s="104" t="str">
        <f>'4. Risk adjustment'!B87</f>
        <v>4D9</v>
      </c>
      <c r="D81" s="331">
        <v>69</v>
      </c>
      <c r="E81" s="104" t="str">
        <f>'4. Risk adjustment'!C87</f>
        <v>Total derivative exposure, at the reporting level selected above</v>
      </c>
      <c r="F81" s="238" t="str">
        <f>IF(ISBLANK('4. Risk adjustment'!E87),"",'4. Risk adjustment'!E87)</f>
        <v/>
      </c>
      <c r="G81" s="107" t="str">
        <f t="shared" si="6"/>
        <v>NOK</v>
      </c>
      <c r="H81" s="107" t="str">
        <f t="shared" si="8"/>
        <v/>
      </c>
      <c r="I81" s="107"/>
      <c r="J81" s="107" t="str">
        <f t="shared" si="9"/>
        <v>NOK</v>
      </c>
      <c r="K81" s="137"/>
      <c r="L81" s="138"/>
    </row>
    <row r="82" spans="1:23" ht="45" x14ac:dyDescent="0.25">
      <c r="B82" s="118" t="str">
        <f t="shared" si="7"/>
        <v>4</v>
      </c>
      <c r="C82" s="104" t="str">
        <f>'4. Risk adjustment'!B88</f>
        <v>4D10</v>
      </c>
      <c r="D82" s="331">
        <v>70</v>
      </c>
      <c r="E82" s="104" t="str">
        <f>'4. Risk adjustment'!C88</f>
        <v>Of which: derivatives cleared through a central counterparty (CCP), at the reporting level selected above</v>
      </c>
      <c r="F82" s="238" t="str">
        <f>IF(ISBLANK('4. Risk adjustment'!E88),"",'4. Risk adjustment'!E88)</f>
        <v/>
      </c>
      <c r="G82" s="107" t="str">
        <f t="shared" si="6"/>
        <v>NOK</v>
      </c>
      <c r="H82" s="107" t="str">
        <f t="shared" si="8"/>
        <v/>
      </c>
      <c r="I82" s="107"/>
      <c r="J82" s="107" t="str">
        <f t="shared" si="9"/>
        <v>NOK</v>
      </c>
      <c r="K82" s="137"/>
      <c r="L82" s="138"/>
    </row>
    <row r="83" spans="1:23" ht="30" x14ac:dyDescent="0.25">
      <c r="B83" s="118" t="str">
        <f t="shared" si="7"/>
        <v>4</v>
      </c>
      <c r="C83" s="104" t="str">
        <f>'4. Risk adjustment'!B102</f>
        <v>4D14</v>
      </c>
      <c r="D83" s="331">
        <v>71</v>
      </c>
      <c r="E83" s="104" t="str">
        <f>'4. Risk adjustment'!C102</f>
        <v>Name of the IPS
(only if Yes above)</v>
      </c>
      <c r="F83" s="238" t="str">
        <f>IF(ISBLANK('4. Risk adjustment'!E102),"",'4. Risk adjustment'!E102)</f>
        <v/>
      </c>
      <c r="G83" s="107" t="str">
        <f t="shared" si="6"/>
        <v>NOK</v>
      </c>
      <c r="H83" s="107"/>
      <c r="I83" s="107"/>
      <c r="J83" s="107"/>
      <c r="K83" s="137"/>
      <c r="L83" s="138"/>
    </row>
    <row r="84" spans="1:23" ht="45" x14ac:dyDescent="0.25">
      <c r="B84" s="118" t="str">
        <f t="shared" si="7"/>
        <v>4</v>
      </c>
      <c r="C84" s="104" t="str">
        <f>'4. Risk adjustment'!B108</f>
        <v>4D17</v>
      </c>
      <c r="D84" s="331">
        <v>72</v>
      </c>
      <c r="E84" s="104" t="str">
        <f>'4. Risk adjustment'!C108</f>
        <v>Does the institution meet the three conditions specified for this field (see definitions &amp; guidance) at the reference date?</v>
      </c>
      <c r="F84" s="238" t="str">
        <f>IF(ISBLANK('4. Risk adjustment'!E108),"",'4. Risk adjustment'!E108)</f>
        <v/>
      </c>
      <c r="G84" s="107" t="str">
        <f t="shared" si="6"/>
        <v>NOK</v>
      </c>
      <c r="H84" s="107"/>
      <c r="I84" s="107"/>
      <c r="J84" s="107"/>
      <c r="K84" s="137"/>
      <c r="L84" s="138"/>
      <c r="O84" s="136"/>
      <c r="P84" s="136"/>
      <c r="Q84" s="136"/>
    </row>
    <row r="85" spans="1:23" ht="30" x14ac:dyDescent="0.25">
      <c r="B85" s="118" t="str">
        <f t="shared" si="7"/>
        <v>4</v>
      </c>
      <c r="C85" s="104" t="str">
        <f>'4. Risk adjustment'!B109</f>
        <v>4D18</v>
      </c>
      <c r="D85" s="331">
        <v>73</v>
      </c>
      <c r="E85" s="104" t="str">
        <f>'4. Risk adjustment'!C109</f>
        <v>Name of the EU parent
(to fill in even if 'No' above)</v>
      </c>
      <c r="F85" s="238" t="str">
        <f>IF(ISBLANK('4. Risk adjustment'!E109),"",'4. Risk adjustment'!E109)</f>
        <v/>
      </c>
      <c r="G85" s="107" t="str">
        <f t="shared" si="6"/>
        <v>NOK</v>
      </c>
      <c r="H85" s="107"/>
      <c r="I85" s="107"/>
      <c r="J85" s="107"/>
      <c r="K85" s="137"/>
      <c r="L85" s="138"/>
      <c r="O85" s="32"/>
      <c r="P85" s="239"/>
    </row>
    <row r="86" spans="1:23" ht="30" x14ac:dyDescent="0.25">
      <c r="B86" s="118" t="str">
        <f t="shared" si="7"/>
        <v>4</v>
      </c>
      <c r="C86" s="104" t="str">
        <f>'4. Risk adjustment'!B110</f>
        <v>4D19</v>
      </c>
      <c r="D86" s="331">
        <v>74</v>
      </c>
      <c r="E86" s="104" t="str">
        <f>'4. Risk adjustment'!C110</f>
        <v>RIAD MFI code of the EU parent
(to fill in even if 'No' above)</v>
      </c>
      <c r="F86" s="238" t="str">
        <f>IF(ISBLANK('4. Risk adjustment'!E110),"",'4. Risk adjustment'!E110)</f>
        <v/>
      </c>
      <c r="G86" s="107" t="str">
        <f t="shared" si="6"/>
        <v>NOK</v>
      </c>
      <c r="H86" s="107"/>
      <c r="I86" s="107"/>
      <c r="J86" s="107"/>
      <c r="K86" s="137"/>
      <c r="L86" s="138"/>
    </row>
    <row r="87" spans="1:23" x14ac:dyDescent="0.25">
      <c r="L87" s="138"/>
    </row>
    <row r="88" spans="1:23" x14ac:dyDescent="0.25">
      <c r="L88" s="138"/>
    </row>
    <row r="90" spans="1:23" ht="14.45" hidden="1" x14ac:dyDescent="0.3">
      <c r="B90" s="272"/>
      <c r="C90" s="272"/>
      <c r="D90" s="330"/>
      <c r="E90" s="272"/>
      <c r="F90" s="272"/>
      <c r="G90" s="272"/>
      <c r="H90" s="272"/>
      <c r="I90" s="272"/>
      <c r="J90" s="272"/>
      <c r="L90" s="138"/>
      <c r="M90" s="272"/>
      <c r="N90" s="330"/>
      <c r="O90" s="272"/>
      <c r="P90" s="272"/>
      <c r="Q90" s="272"/>
      <c r="R90" s="272"/>
      <c r="S90" s="272"/>
    </row>
    <row r="91" spans="1:23" ht="18" hidden="1" x14ac:dyDescent="0.3">
      <c r="B91" s="270" t="s">
        <v>415</v>
      </c>
      <c r="C91" s="74"/>
      <c r="D91" s="74"/>
      <c r="E91" s="75"/>
      <c r="F91" s="76"/>
      <c r="G91" s="75"/>
      <c r="H91" s="83"/>
      <c r="I91" s="83"/>
      <c r="J91" s="83"/>
      <c r="L91" s="138"/>
      <c r="M91" s="272"/>
      <c r="N91" s="330"/>
      <c r="O91" s="272"/>
      <c r="P91" s="272"/>
      <c r="Q91" s="272"/>
      <c r="R91" s="272"/>
      <c r="S91" s="272"/>
    </row>
    <row r="92" spans="1:23" ht="14.45" hidden="1" x14ac:dyDescent="0.3">
      <c r="B92" s="272"/>
      <c r="C92" s="272"/>
      <c r="D92" s="330"/>
      <c r="E92" s="272"/>
      <c r="F92" s="272"/>
      <c r="G92" s="272"/>
      <c r="H92" s="272"/>
      <c r="I92" s="272"/>
      <c r="J92" s="272"/>
      <c r="L92" s="138"/>
      <c r="M92" s="272"/>
      <c r="N92" s="330"/>
      <c r="O92" s="272"/>
      <c r="P92" s="272"/>
      <c r="Q92" s="272"/>
      <c r="R92" s="272"/>
      <c r="S92" s="272"/>
    </row>
    <row r="93" spans="1:23" ht="43.15" hidden="1" x14ac:dyDescent="0.3">
      <c r="B93" s="17" t="str">
        <f>LEFT(C93,1)</f>
        <v>2</v>
      </c>
      <c r="C93" s="104" t="str">
        <f>'2. Basic annual contribution'!B26</f>
        <v>2B2</v>
      </c>
      <c r="D93" s="104"/>
      <c r="E93" s="104" t="str">
        <f>'2. Basic annual contribution'!C26</f>
        <v>Does the institution qualify for the simplified lump-sum annual contribution for small institutions? 
(automatic - not to be filled in)</v>
      </c>
      <c r="F93" s="240" t="str">
        <f>'2. Basic annual contribution'!F26</f>
        <v>Missing</v>
      </c>
      <c r="G93" s="272"/>
      <c r="H93" s="272"/>
      <c r="I93" s="272"/>
      <c r="J93" s="272"/>
      <c r="L93" s="138"/>
    </row>
    <row r="94" spans="1:23" s="272" customFormat="1" ht="43.15" hidden="1" x14ac:dyDescent="0.3">
      <c r="B94" s="17" t="str">
        <f t="shared" ref="B94:B139" si="10">LEFT(C94,1)</f>
        <v>2</v>
      </c>
      <c r="C94" s="104" t="str">
        <f>'2. Basic annual contribution'!B42</f>
        <v>2C4</v>
      </c>
      <c r="D94" s="104"/>
      <c r="E94" s="104" t="str">
        <f>'2. Basic annual contribution'!C42</f>
        <v>Total accounting value of liabilities arising from all derivative contracts (excluding credit derivatives)
(automatic - not to be filled in)</v>
      </c>
      <c r="F94" s="243">
        <f>'2. Basic annual contribution'!F42</f>
        <v>0</v>
      </c>
      <c r="L94" s="138"/>
      <c r="M94" s="38"/>
      <c r="N94" s="38"/>
      <c r="O94" s="38"/>
      <c r="P94" s="38"/>
      <c r="Q94" s="38"/>
      <c r="R94" s="38"/>
      <c r="S94" s="38"/>
      <c r="T94" s="38"/>
      <c r="U94" s="38"/>
      <c r="V94" s="38"/>
      <c r="W94" s="38"/>
    </row>
    <row r="95" spans="1:23" s="2" customFormat="1" ht="57.6" hidden="1" x14ac:dyDescent="0.3">
      <c r="A95" s="7"/>
      <c r="B95" s="17" t="str">
        <f t="shared" si="10"/>
        <v>2</v>
      </c>
      <c r="C95" s="104" t="str">
        <f>'2. Basic annual contribution'!B43</f>
        <v>2C5</v>
      </c>
      <c r="D95" s="104"/>
      <c r="E95" s="104" t="str">
        <f>'2. Basic annual contribution'!C43</f>
        <v>Liabilities arising from all derivative contracts (excluding credit derivatives) valued in accordance with the leverage ratio methodology after floor
(automatic - not to be filled in)</v>
      </c>
      <c r="F95" s="243">
        <f>'2. Basic annual contribution'!F43</f>
        <v>0</v>
      </c>
      <c r="G95" s="272"/>
      <c r="H95" s="272"/>
      <c r="I95" s="272"/>
      <c r="J95" s="272"/>
      <c r="L95" s="138"/>
      <c r="M95" s="38"/>
      <c r="N95" s="38"/>
      <c r="O95" s="38"/>
      <c r="P95" s="38"/>
      <c r="Q95" s="38"/>
      <c r="R95" s="38"/>
      <c r="S95" s="38"/>
      <c r="T95" s="272"/>
      <c r="U95" s="272"/>
      <c r="V95" s="272"/>
      <c r="W95" s="272"/>
    </row>
    <row r="96" spans="1:23" s="272" customFormat="1" ht="43.15" hidden="1" x14ac:dyDescent="0.3">
      <c r="B96" s="17" t="str">
        <f t="shared" si="10"/>
        <v>2</v>
      </c>
      <c r="C96" s="104" t="str">
        <f>'2. Basic annual contribution'!B44</f>
        <v>2C6</v>
      </c>
      <c r="D96" s="104"/>
      <c r="E96" s="104" t="str">
        <f>'2. Basic annual contribution'!C44</f>
        <v>Total liabilities after adjustment of liabilities arising from all derivative contracts (excluding credit derivatives) 
(automatic - not to be filled in)</v>
      </c>
      <c r="F96" s="243" t="str">
        <f>'2. Basic annual contribution'!F44</f>
        <v/>
      </c>
      <c r="L96" s="138"/>
      <c r="M96" s="38"/>
      <c r="N96" s="38"/>
      <c r="O96" s="38"/>
      <c r="P96" s="38"/>
      <c r="Q96" s="38"/>
      <c r="R96" s="38"/>
      <c r="S96" s="38"/>
      <c r="T96" s="2"/>
      <c r="U96" s="2"/>
      <c r="V96" s="2"/>
      <c r="W96" s="2"/>
    </row>
    <row r="97" spans="2:23" ht="43.15" hidden="1" x14ac:dyDescent="0.3">
      <c r="B97" s="17" t="str">
        <f t="shared" si="10"/>
        <v>3</v>
      </c>
      <c r="C97" s="104" t="str">
        <f>'3. Deductions'!B32</f>
        <v>3A2</v>
      </c>
      <c r="D97" s="104"/>
      <c r="E97" s="104" t="str">
        <f>'3. Deductions'!C32</f>
        <v>Of which: liabilities arising from derivatives not related to clearing activities 
(automatic - not to fill in)</v>
      </c>
      <c r="F97" s="241">
        <f>'3. Deductions'!F32</f>
        <v>0</v>
      </c>
      <c r="G97" s="272"/>
      <c r="H97" s="272"/>
      <c r="I97" s="272"/>
      <c r="J97" s="272"/>
      <c r="L97" s="138"/>
      <c r="O97" s="38" t="s">
        <v>235</v>
      </c>
      <c r="T97" s="272"/>
      <c r="U97" s="272"/>
      <c r="V97" s="272"/>
      <c r="W97" s="272"/>
    </row>
    <row r="98" spans="2:23" ht="28.9" hidden="1" x14ac:dyDescent="0.3">
      <c r="B98" s="17" t="str">
        <f t="shared" si="10"/>
        <v>3</v>
      </c>
      <c r="C98" s="104" t="str">
        <f>'3. Deductions'!B33</f>
        <v>3A3</v>
      </c>
      <c r="D98" s="104"/>
      <c r="E98" s="104" t="str">
        <f>'3. Deductions'!C33</f>
        <v>Derivative floor factor
(automatic - not to fill in)</v>
      </c>
      <c r="F98" s="241">
        <f>'3. Deductions'!F33</f>
        <v>0</v>
      </c>
      <c r="G98" s="272"/>
      <c r="H98" s="272"/>
      <c r="I98" s="272"/>
      <c r="J98" s="272"/>
      <c r="L98" s="138"/>
    </row>
    <row r="99" spans="2:23" ht="43.15" hidden="1" x14ac:dyDescent="0.3">
      <c r="B99" s="17" t="str">
        <f t="shared" si="10"/>
        <v>3</v>
      </c>
      <c r="C99" s="104" t="str">
        <f>'3. Deductions'!B34</f>
        <v>3A4</v>
      </c>
      <c r="D99" s="104"/>
      <c r="E99" s="104" t="str">
        <f>'3. Deductions'!C34</f>
        <v>Adjusted value of qualifying liabilities related to clearing activities arising from derivatives
(automatic - not to fill in)</v>
      </c>
      <c r="F99" s="241">
        <f>'3. Deductions'!F34</f>
        <v>0</v>
      </c>
      <c r="G99" s="272"/>
      <c r="H99" s="272"/>
      <c r="I99" s="272"/>
      <c r="J99" s="272"/>
      <c r="L99" s="138"/>
    </row>
    <row r="100" spans="2:23" ht="28.9" hidden="1" x14ac:dyDescent="0.3">
      <c r="B100" s="17" t="str">
        <f t="shared" si="10"/>
        <v>3</v>
      </c>
      <c r="C100" s="104" t="str">
        <f>'3. Deductions'!B43</f>
        <v>3A7</v>
      </c>
      <c r="D100" s="104"/>
      <c r="E100" s="104" t="str">
        <f>'3. Deductions'!C43</f>
        <v>Of which: not arising from derivatives
(automatic - not to fill in)</v>
      </c>
      <c r="F100" s="241">
        <f>'3. Deductions'!F43</f>
        <v>0</v>
      </c>
      <c r="G100" s="272"/>
      <c r="H100" s="272"/>
      <c r="I100" s="272"/>
      <c r="J100" s="272"/>
      <c r="L100" s="138"/>
    </row>
    <row r="101" spans="2:23" ht="43.15" hidden="1" x14ac:dyDescent="0.3">
      <c r="B101" s="17" t="str">
        <f t="shared" si="10"/>
        <v>3</v>
      </c>
      <c r="C101" s="104" t="str">
        <f>'3. Deductions'!B44</f>
        <v>3A8</v>
      </c>
      <c r="D101" s="104"/>
      <c r="E101" s="104" t="str">
        <f>'3. Deductions'!C44</f>
        <v>Total deductible amount of qualifying liabilities related to clearing activities
(automatic - not to fill in)</v>
      </c>
      <c r="F101" s="241">
        <f>'3. Deductions'!F44</f>
        <v>0</v>
      </c>
      <c r="G101" s="272"/>
      <c r="H101" s="272"/>
      <c r="I101" s="272"/>
      <c r="J101" s="272"/>
      <c r="K101" s="272"/>
      <c r="L101" s="138"/>
    </row>
    <row r="102" spans="2:23" ht="43.15" hidden="1" x14ac:dyDescent="0.3">
      <c r="B102" s="17" t="str">
        <f t="shared" si="10"/>
        <v>3</v>
      </c>
      <c r="C102" s="104" t="str">
        <f>'3. Deductions'!B58</f>
        <v>3B2</v>
      </c>
      <c r="D102" s="104"/>
      <c r="E102" s="104" t="str">
        <f>'3. Deductions'!C58</f>
        <v>Of which: liabilities arising from derivatives not related to CSD activities
(automatic - not to fill in)</v>
      </c>
      <c r="F102" s="241">
        <f>'3. Deductions'!F58</f>
        <v>0</v>
      </c>
      <c r="G102" s="272"/>
      <c r="H102" s="272"/>
      <c r="I102" s="272"/>
      <c r="J102" s="272"/>
      <c r="K102" s="272"/>
      <c r="L102" s="138"/>
    </row>
    <row r="103" spans="2:23" ht="28.9" hidden="1" x14ac:dyDescent="0.3">
      <c r="B103" s="17" t="str">
        <f t="shared" si="10"/>
        <v>3</v>
      </c>
      <c r="C103" s="104" t="str">
        <f>'3. Deductions'!B59</f>
        <v>3B3</v>
      </c>
      <c r="D103" s="104"/>
      <c r="E103" s="104" t="str">
        <f>'3. Deductions'!C59</f>
        <v>Derivative floor factor
(automatic - not to fill in)</v>
      </c>
      <c r="F103" s="241">
        <f>'3. Deductions'!F59</f>
        <v>0</v>
      </c>
      <c r="G103" s="272"/>
      <c r="H103" s="272"/>
      <c r="I103" s="272"/>
      <c r="J103" s="272"/>
      <c r="K103" s="272"/>
      <c r="L103" s="138"/>
    </row>
    <row r="104" spans="2:23" ht="43.15" hidden="1" x14ac:dyDescent="0.3">
      <c r="B104" s="17" t="str">
        <f t="shared" si="10"/>
        <v>3</v>
      </c>
      <c r="C104" s="104" t="str">
        <f>'3. Deductions'!B60</f>
        <v>3B4</v>
      </c>
      <c r="D104" s="104"/>
      <c r="E104" s="104" t="str">
        <f>'3. Deductions'!C60</f>
        <v>Adjusted value of qualifying liabilities related to CSD activities arising from derivatives
(automatic - not to fill in)</v>
      </c>
      <c r="F104" s="241">
        <f>'3. Deductions'!F60</f>
        <v>0</v>
      </c>
      <c r="G104" s="272"/>
      <c r="H104" s="272"/>
      <c r="I104" s="272"/>
      <c r="J104" s="272"/>
      <c r="K104" s="272"/>
      <c r="L104" s="138"/>
    </row>
    <row r="105" spans="2:23" ht="28.9" hidden="1" x14ac:dyDescent="0.3">
      <c r="B105" s="17" t="str">
        <f t="shared" si="10"/>
        <v>3</v>
      </c>
      <c r="C105" s="104" t="str">
        <f>'3. Deductions'!B69</f>
        <v>3B7</v>
      </c>
      <c r="D105" s="104"/>
      <c r="E105" s="104" t="str">
        <f>'3. Deductions'!C69</f>
        <v>Of which: not arising from derivatives
(automatic - not to fill in)</v>
      </c>
      <c r="F105" s="241">
        <f>'3. Deductions'!F69</f>
        <v>0</v>
      </c>
      <c r="G105" s="272"/>
      <c r="H105" s="272"/>
      <c r="I105" s="272"/>
      <c r="J105" s="272"/>
      <c r="K105" s="272"/>
      <c r="L105" s="138"/>
    </row>
    <row r="106" spans="2:23" ht="43.15" hidden="1" x14ac:dyDescent="0.3">
      <c r="B106" s="17" t="str">
        <f t="shared" si="10"/>
        <v>3</v>
      </c>
      <c r="C106" s="104" t="str">
        <f>'3. Deductions'!B70</f>
        <v>3B8</v>
      </c>
      <c r="D106" s="104"/>
      <c r="E106" s="104" t="str">
        <f>'3. Deductions'!C70</f>
        <v>Total deductible amount of qualifying liabilities related to CSD activities
(automatic - not to fill in)</v>
      </c>
      <c r="F106" s="241">
        <f>'3. Deductions'!F70</f>
        <v>0</v>
      </c>
      <c r="G106" s="272"/>
      <c r="H106" s="272"/>
      <c r="I106" s="272"/>
      <c r="J106" s="272"/>
      <c r="L106" s="138"/>
    </row>
    <row r="107" spans="2:23" ht="43.15" hidden="1" x14ac:dyDescent="0.3">
      <c r="B107" s="17" t="str">
        <f t="shared" si="10"/>
        <v>3</v>
      </c>
      <c r="C107" s="104" t="str">
        <f>'3. Deductions'!B84</f>
        <v>3C2</v>
      </c>
      <c r="D107" s="104"/>
      <c r="E107" s="104" t="str">
        <f>'3. Deductions'!C84</f>
        <v>Of which: liabilities arising from derivatives that do not arise by virtue of holding client assets or client money
(automatic - not to fill in)</v>
      </c>
      <c r="F107" s="241">
        <f>'3. Deductions'!F84</f>
        <v>0</v>
      </c>
      <c r="G107" s="272"/>
      <c r="H107" s="272"/>
      <c r="I107" s="272"/>
      <c r="J107" s="272"/>
      <c r="L107" s="138"/>
    </row>
    <row r="108" spans="2:23" ht="28.9" hidden="1" x14ac:dyDescent="0.3">
      <c r="B108" s="17" t="str">
        <f t="shared" si="10"/>
        <v>3</v>
      </c>
      <c r="C108" s="104" t="str">
        <f>'3. Deductions'!B85</f>
        <v>3C3</v>
      </c>
      <c r="D108" s="104"/>
      <c r="E108" s="104" t="str">
        <f>'3. Deductions'!C85</f>
        <v>Derivative floor factor
(automatic - not to fill in)</v>
      </c>
      <c r="F108" s="241">
        <f>'3. Deductions'!F85</f>
        <v>0</v>
      </c>
      <c r="G108" s="272"/>
      <c r="H108" s="272"/>
      <c r="I108" s="272"/>
      <c r="J108" s="272"/>
      <c r="L108" s="138"/>
    </row>
    <row r="109" spans="2:23" ht="57.6" hidden="1" x14ac:dyDescent="0.3">
      <c r="B109" s="17" t="str">
        <f t="shared" si="10"/>
        <v>3</v>
      </c>
      <c r="C109" s="104" t="str">
        <f>'3. Deductions'!B86</f>
        <v>3C4</v>
      </c>
      <c r="D109" s="104"/>
      <c r="E109" s="104" t="str">
        <f>'3. Deductions'!C86</f>
        <v>Adjusted value of qualifying liabilities that arise by virtue of holding client assets or client money arising from derivatives
(automatic - not to fill in)</v>
      </c>
      <c r="F109" s="241">
        <f>'3. Deductions'!F86</f>
        <v>0</v>
      </c>
      <c r="G109" s="272"/>
      <c r="H109" s="272"/>
      <c r="I109" s="272"/>
      <c r="J109" s="272"/>
      <c r="L109" s="138"/>
    </row>
    <row r="110" spans="2:23" ht="28.9" hidden="1" x14ac:dyDescent="0.3">
      <c r="B110" s="17" t="str">
        <f t="shared" si="10"/>
        <v>3</v>
      </c>
      <c r="C110" s="104" t="str">
        <f>'3. Deductions'!B95</f>
        <v>3C7</v>
      </c>
      <c r="D110" s="104"/>
      <c r="E110" s="104" t="str">
        <f>'3. Deductions'!C95</f>
        <v>Of which: not arising from derivatives
(automatic - not to fill in)</v>
      </c>
      <c r="F110" s="241">
        <f>'3. Deductions'!F95</f>
        <v>0</v>
      </c>
      <c r="G110" s="272"/>
      <c r="H110" s="272"/>
      <c r="I110" s="272"/>
      <c r="J110" s="272"/>
      <c r="L110" s="138"/>
    </row>
    <row r="111" spans="2:23" ht="43.15" hidden="1" x14ac:dyDescent="0.3">
      <c r="B111" s="17" t="str">
        <f t="shared" si="10"/>
        <v>3</v>
      </c>
      <c r="C111" s="104" t="str">
        <f>'3. Deductions'!B96</f>
        <v>3C8</v>
      </c>
      <c r="D111" s="104"/>
      <c r="E111" s="104" t="str">
        <f>'3. Deductions'!C96</f>
        <v>Total deductible amount of qualifying liabilities that arise by virtue of holding client assets or client money
(automatic - not to fill in)</v>
      </c>
      <c r="F111" s="241">
        <f>'3. Deductions'!F96</f>
        <v>0</v>
      </c>
      <c r="G111" s="272"/>
      <c r="H111" s="272"/>
      <c r="I111" s="272"/>
      <c r="J111" s="272"/>
      <c r="L111" s="138"/>
    </row>
    <row r="112" spans="2:23" ht="43.15" hidden="1" x14ac:dyDescent="0.3">
      <c r="B112" s="17" t="str">
        <f t="shared" si="10"/>
        <v>3</v>
      </c>
      <c r="C112" s="104" t="str">
        <f>'3. Deductions'!B110</f>
        <v>3D2</v>
      </c>
      <c r="D112" s="104"/>
      <c r="E112" s="104" t="str">
        <f>'3. Deductions'!C110</f>
        <v>Of which: liabilities arising from derivatives that do not arise from promotional loans
(automatic - not to fill in)</v>
      </c>
      <c r="F112" s="241">
        <f>'3. Deductions'!F110</f>
        <v>0</v>
      </c>
      <c r="G112" s="272"/>
      <c r="H112" s="272"/>
      <c r="I112" s="272"/>
      <c r="J112" s="272"/>
      <c r="L112" s="138"/>
    </row>
    <row r="113" spans="2:12" ht="28.9" hidden="1" x14ac:dyDescent="0.3">
      <c r="B113" s="17" t="str">
        <f t="shared" si="10"/>
        <v>3</v>
      </c>
      <c r="C113" s="104" t="str">
        <f>'3. Deductions'!B111</f>
        <v>3D3</v>
      </c>
      <c r="D113" s="104"/>
      <c r="E113" s="104" t="str">
        <f>'3. Deductions'!C111</f>
        <v>Derivative floor factor
(automatic - not to fill in)</v>
      </c>
      <c r="F113" s="241">
        <f>'3. Deductions'!F111</f>
        <v>0</v>
      </c>
      <c r="G113" s="272"/>
      <c r="H113" s="272"/>
      <c r="I113" s="272"/>
      <c r="J113" s="272"/>
      <c r="L113" s="138"/>
    </row>
    <row r="114" spans="2:12" ht="43.15" hidden="1" x14ac:dyDescent="0.3">
      <c r="B114" s="17" t="str">
        <f t="shared" si="10"/>
        <v>3</v>
      </c>
      <c r="C114" s="104" t="str">
        <f>'3. Deductions'!B112</f>
        <v>3D4</v>
      </c>
      <c r="D114" s="104"/>
      <c r="E114" s="104" t="str">
        <f>'3. Deductions'!C112</f>
        <v>Adjusted value of qualifying liabilities that arise from promotional loans arising from derivatives
(automatic - not to fill in)</v>
      </c>
      <c r="F114" s="241">
        <f>'3. Deductions'!F112</f>
        <v>0</v>
      </c>
      <c r="G114" s="272"/>
      <c r="H114" s="272"/>
      <c r="I114" s="272"/>
      <c r="J114" s="272"/>
      <c r="L114" s="138"/>
    </row>
    <row r="115" spans="2:12" ht="28.9" hidden="1" x14ac:dyDescent="0.3">
      <c r="B115" s="17" t="str">
        <f t="shared" si="10"/>
        <v>3</v>
      </c>
      <c r="C115" s="104" t="str">
        <f>'3. Deductions'!B121</f>
        <v>3D7</v>
      </c>
      <c r="D115" s="104"/>
      <c r="E115" s="104" t="str">
        <f>'3. Deductions'!C121</f>
        <v>Of which: not arising from derivatives
(automatic - not to fill in)</v>
      </c>
      <c r="F115" s="241">
        <f>'3. Deductions'!F121</f>
        <v>0</v>
      </c>
      <c r="G115" s="272"/>
      <c r="H115" s="272"/>
      <c r="I115" s="272"/>
      <c r="J115" s="272"/>
      <c r="L115" s="138"/>
    </row>
    <row r="116" spans="2:12" ht="43.15" hidden="1" x14ac:dyDescent="0.3">
      <c r="B116" s="17" t="str">
        <f t="shared" si="10"/>
        <v>3</v>
      </c>
      <c r="C116" s="104" t="str">
        <f>'3. Deductions'!B122</f>
        <v>3D8</v>
      </c>
      <c r="D116" s="104"/>
      <c r="E116" s="104" t="str">
        <f>'3. Deductions'!C122</f>
        <v>Total deductible amount of qualifying liabilities that arise from promotional loans
(automatic - not to fill in)</v>
      </c>
      <c r="F116" s="241">
        <f>'3. Deductions'!F122</f>
        <v>0</v>
      </c>
      <c r="G116" s="272"/>
      <c r="H116" s="272"/>
      <c r="I116" s="272"/>
      <c r="J116" s="272"/>
      <c r="L116" s="138"/>
    </row>
    <row r="117" spans="2:12" ht="43.15" hidden="1" x14ac:dyDescent="0.3">
      <c r="B117" s="17" t="str">
        <f t="shared" si="10"/>
        <v>3</v>
      </c>
      <c r="C117" s="104" t="str">
        <f>'3. Deductions'!B136</f>
        <v>3E2</v>
      </c>
      <c r="D117" s="104"/>
      <c r="E117" s="104" t="str">
        <f>'3. Deductions'!C136</f>
        <v>Of which: non qualifying IPS liabilities arising from derivatives 
(automatic - not to fill in)</v>
      </c>
      <c r="F117" s="241">
        <f>'3. Deductions'!F136</f>
        <v>0</v>
      </c>
      <c r="G117" s="272"/>
      <c r="H117" s="272"/>
      <c r="I117" s="272"/>
      <c r="J117" s="272"/>
      <c r="L117" s="138"/>
    </row>
    <row r="118" spans="2:12" ht="28.9" hidden="1" x14ac:dyDescent="0.3">
      <c r="B118" s="17" t="str">
        <f t="shared" si="10"/>
        <v>3</v>
      </c>
      <c r="C118" s="104" t="str">
        <f>'3. Deductions'!B137</f>
        <v>3E3</v>
      </c>
      <c r="D118" s="104"/>
      <c r="E118" s="104" t="str">
        <f>'3. Deductions'!C137</f>
        <v>Derivative floor factor
(automatic - not to fill in)</v>
      </c>
      <c r="F118" s="241">
        <f>'3. Deductions'!F137</f>
        <v>0</v>
      </c>
      <c r="G118" s="272"/>
      <c r="H118" s="272"/>
      <c r="I118" s="272"/>
      <c r="J118" s="272"/>
      <c r="L118" s="138"/>
    </row>
    <row r="119" spans="2:12" ht="43.15" hidden="1" x14ac:dyDescent="0.3">
      <c r="B119" s="17" t="str">
        <f t="shared" si="10"/>
        <v>3</v>
      </c>
      <c r="C119" s="104" t="str">
        <f>'3. Deductions'!B138</f>
        <v>3E4</v>
      </c>
      <c r="D119" s="104"/>
      <c r="E119" s="104" t="str">
        <f>'3. Deductions'!C138</f>
        <v>Adjusted value of qualifying IPS liabilities arising from derivatives that arise from a qualifying IPS member
(automatic - not to fill in)</v>
      </c>
      <c r="F119" s="241">
        <f>'3. Deductions'!F138</f>
        <v>0</v>
      </c>
      <c r="G119" s="272"/>
      <c r="H119" s="272"/>
      <c r="I119" s="272"/>
      <c r="J119" s="272"/>
      <c r="L119" s="138"/>
    </row>
    <row r="120" spans="2:12" ht="28.9" hidden="1" x14ac:dyDescent="0.3">
      <c r="B120" s="17" t="str">
        <f t="shared" si="10"/>
        <v>3</v>
      </c>
      <c r="C120" s="104" t="str">
        <f>'3. Deductions'!B147</f>
        <v>3E7</v>
      </c>
      <c r="D120" s="104"/>
      <c r="E120" s="104" t="str">
        <f>'3. Deductions'!C147</f>
        <v>Of which: not arising from derivatives
(automatic - not to fill in)</v>
      </c>
      <c r="F120" s="241">
        <f>'3. Deductions'!F147</f>
        <v>0</v>
      </c>
      <c r="G120" s="272"/>
      <c r="H120" s="272"/>
      <c r="I120" s="272"/>
      <c r="J120" s="272"/>
      <c r="L120" s="138"/>
    </row>
    <row r="121" spans="2:12" ht="28.9" hidden="1" x14ac:dyDescent="0.3">
      <c r="B121" s="17" t="str">
        <f t="shared" si="10"/>
        <v>3</v>
      </c>
      <c r="C121" s="104" t="str">
        <f>'3. Deductions'!B148</f>
        <v>3E8</v>
      </c>
      <c r="D121" s="104"/>
      <c r="E121" s="104" t="str">
        <f>'3. Deductions'!C148</f>
        <v>Adjusted value of total qualifying IPS liabilities 
(automatic - not to fill in)</v>
      </c>
      <c r="F121" s="241">
        <f>'3. Deductions'!F148</f>
        <v>0</v>
      </c>
      <c r="G121" s="272"/>
      <c r="H121" s="272"/>
      <c r="I121" s="272"/>
      <c r="J121" s="272"/>
      <c r="L121" s="138"/>
    </row>
    <row r="122" spans="2:12" ht="43.15" hidden="1" x14ac:dyDescent="0.3">
      <c r="B122" s="17" t="str">
        <f t="shared" si="10"/>
        <v>3</v>
      </c>
      <c r="C122" s="104" t="str">
        <f>'3. Deductions'!B163</f>
        <v>3E11</v>
      </c>
      <c r="D122" s="104"/>
      <c r="E122" s="104" t="str">
        <f>'3. Deductions'!C163</f>
        <v>Total deductible amount of assets and liabilities arising from qualifying IPS liabilities
(automatic - not to fill in)</v>
      </c>
      <c r="F122" s="244">
        <f>'3. Deductions'!F163</f>
        <v>0</v>
      </c>
      <c r="G122" s="272"/>
      <c r="H122" s="272"/>
      <c r="I122" s="272"/>
      <c r="J122" s="272"/>
      <c r="L122" s="138"/>
    </row>
    <row r="123" spans="2:12" ht="43.15" hidden="1" x14ac:dyDescent="0.3">
      <c r="B123" s="17" t="str">
        <f t="shared" si="10"/>
        <v>3</v>
      </c>
      <c r="C123" s="104" t="str">
        <f>'3. Deductions'!B175</f>
        <v>3F2</v>
      </c>
      <c r="D123" s="104"/>
      <c r="E123" s="104" t="str">
        <f>'3. Deductions'!C175</f>
        <v>Of which: liabilities arising from derivatives that are not intragroup
(automatic - not to fill in)</v>
      </c>
      <c r="F123" s="241">
        <f>'3. Deductions'!F175</f>
        <v>0</v>
      </c>
      <c r="G123" s="272"/>
      <c r="H123" s="272"/>
      <c r="I123" s="272"/>
      <c r="J123" s="272"/>
      <c r="L123" s="138"/>
    </row>
    <row r="124" spans="2:12" ht="28.9" hidden="1" x14ac:dyDescent="0.3">
      <c r="B124" s="17" t="str">
        <f t="shared" si="10"/>
        <v>3</v>
      </c>
      <c r="C124" s="104" t="str">
        <f>'3. Deductions'!B176</f>
        <v>3F3</v>
      </c>
      <c r="D124" s="104"/>
      <c r="E124" s="104" t="str">
        <f>'3. Deductions'!C176</f>
        <v>Derivative floor factor
(automatic - not to fill in)</v>
      </c>
      <c r="F124" s="241">
        <f>'3. Deductions'!F176</f>
        <v>0</v>
      </c>
      <c r="G124" s="272"/>
      <c r="H124" s="272"/>
      <c r="I124" s="272"/>
      <c r="J124" s="272"/>
      <c r="L124" s="138"/>
    </row>
    <row r="125" spans="2:12" ht="43.15" hidden="1" x14ac:dyDescent="0.3">
      <c r="B125" s="17" t="str">
        <f t="shared" si="10"/>
        <v>3</v>
      </c>
      <c r="C125" s="104" t="str">
        <f>'3. Deductions'!B177</f>
        <v>3F4</v>
      </c>
      <c r="D125" s="104"/>
      <c r="E125" s="104" t="str">
        <f>'3. Deductions'!C177</f>
        <v>Adjusted value of qualifying intragroup liabilities arising from derivatives
(automatic - not to fill in)</v>
      </c>
      <c r="F125" s="241">
        <f>'3. Deductions'!F177</f>
        <v>0</v>
      </c>
      <c r="G125" s="272"/>
      <c r="H125" s="272"/>
      <c r="I125" s="272"/>
      <c r="J125" s="272"/>
      <c r="L125" s="138"/>
    </row>
    <row r="126" spans="2:12" ht="28.9" hidden="1" x14ac:dyDescent="0.3">
      <c r="B126" s="17" t="str">
        <f t="shared" si="10"/>
        <v>3</v>
      </c>
      <c r="C126" s="104" t="str">
        <f>'3. Deductions'!B186</f>
        <v>3F7</v>
      </c>
      <c r="D126" s="104"/>
      <c r="E126" s="104" t="str">
        <f>'3. Deductions'!C186</f>
        <v>Of which: not arising from derivatives
(automatic - not to fill in)</v>
      </c>
      <c r="F126" s="241">
        <f>'3. Deductions'!F186</f>
        <v>0</v>
      </c>
      <c r="G126" s="272"/>
      <c r="H126" s="272"/>
      <c r="I126" s="272"/>
      <c r="J126" s="272"/>
      <c r="L126" s="138"/>
    </row>
    <row r="127" spans="2:12" ht="28.9" hidden="1" x14ac:dyDescent="0.3">
      <c r="B127" s="17" t="str">
        <f t="shared" si="10"/>
        <v>3</v>
      </c>
      <c r="C127" s="104" t="str">
        <f>'3. Deductions'!B187</f>
        <v>3F8</v>
      </c>
      <c r="D127" s="104"/>
      <c r="E127" s="104" t="str">
        <f>'3. Deductions'!C187</f>
        <v>Adjusted value of total qualifying intragroup liabilities 
(automatic - not to fill in)</v>
      </c>
      <c r="F127" s="241">
        <f>'3. Deductions'!F187</f>
        <v>0</v>
      </c>
      <c r="G127" s="272"/>
      <c r="H127" s="272"/>
      <c r="I127" s="272"/>
      <c r="J127" s="272"/>
      <c r="L127" s="138"/>
    </row>
    <row r="128" spans="2:12" ht="43.15" hidden="1" x14ac:dyDescent="0.3">
      <c r="B128" s="17" t="str">
        <f t="shared" si="10"/>
        <v>3</v>
      </c>
      <c r="C128" s="104" t="str">
        <f>'3. Deductions'!B202</f>
        <v>3F11</v>
      </c>
      <c r="D128" s="104"/>
      <c r="E128" s="104" t="str">
        <f>'3. Deductions'!C202</f>
        <v>Total deductible amount of assets and liabilities arising from qualifying intragroup liabilities
(automatic - not to fill in)</v>
      </c>
      <c r="F128" s="244">
        <f>'3. Deductions'!F202</f>
        <v>0</v>
      </c>
      <c r="G128" s="272"/>
      <c r="H128" s="272"/>
      <c r="I128" s="272"/>
      <c r="J128" s="272"/>
      <c r="L128" s="138"/>
    </row>
    <row r="129" spans="2:14" ht="28.9" hidden="1" x14ac:dyDescent="0.3">
      <c r="B129" s="17" t="str">
        <f t="shared" si="10"/>
        <v>4</v>
      </c>
      <c r="C129" s="104" t="str">
        <f>'4. Risk adjustment'!B43</f>
        <v>4A16</v>
      </c>
      <c r="D129" s="104"/>
      <c r="E129" s="104" t="str">
        <f>'4. Risk adjustment'!C43</f>
        <v>CET1 ratio, at the reporting level selected above 
(automatic - not to fill in)</v>
      </c>
      <c r="F129" s="241" t="str">
        <f>'4. Risk adjustment'!E43</f>
        <v/>
      </c>
      <c r="G129" s="272"/>
      <c r="H129" s="272"/>
      <c r="I129" s="272"/>
      <c r="J129" s="272"/>
      <c r="L129" s="138"/>
    </row>
    <row r="130" spans="2:14" ht="28.9" hidden="1" x14ac:dyDescent="0.3">
      <c r="B130" s="17" t="str">
        <f t="shared" si="10"/>
        <v>4</v>
      </c>
      <c r="C130" s="104" t="str">
        <f>'4. Risk adjustment'!B49</f>
        <v>4A18</v>
      </c>
      <c r="D130" s="104"/>
      <c r="E130" s="104" t="str">
        <f>'4. Risk adjustment'!C49</f>
        <v>TRE/TA, at the reporting level selected above
(automatic - not to fill in)</v>
      </c>
      <c r="F130" s="241" t="str">
        <f>'4. Risk adjustment'!E49</f>
        <v/>
      </c>
      <c r="G130" s="272"/>
      <c r="H130" s="272"/>
      <c r="I130" s="272"/>
      <c r="J130" s="272"/>
      <c r="L130" s="138"/>
    </row>
    <row r="131" spans="2:14" ht="28.9" hidden="1" x14ac:dyDescent="0.3">
      <c r="B131" s="17" t="str">
        <f t="shared" si="10"/>
        <v>4</v>
      </c>
      <c r="C131" s="104" t="str">
        <f>'4. Risk adjustment'!B72</f>
        <v>4D2</v>
      </c>
      <c r="D131" s="104"/>
      <c r="E131" s="104" t="str">
        <f>'4. Risk adjustment'!C72</f>
        <v>a) Divided by Total Risk Exposure
(automatic - not to fill in)</v>
      </c>
      <c r="F131" s="241" t="str">
        <f>'4. Risk adjustment'!E72</f>
        <v/>
      </c>
      <c r="G131" s="272"/>
      <c r="H131" s="272"/>
      <c r="I131" s="272"/>
      <c r="J131" s="272"/>
      <c r="L131" s="138"/>
    </row>
    <row r="132" spans="2:14" ht="28.9" hidden="1" x14ac:dyDescent="0.3">
      <c r="B132" s="17" t="str">
        <f t="shared" si="10"/>
        <v>4</v>
      </c>
      <c r="C132" s="104" t="str">
        <f>'4. Risk adjustment'!B73</f>
        <v>4D3</v>
      </c>
      <c r="D132" s="104"/>
      <c r="E132" s="104" t="str">
        <f>'4. Risk adjustment'!C73</f>
        <v>b) Divided by CET1 Capital
(automatic - not to fill in)</v>
      </c>
      <c r="F132" s="241" t="str">
        <f>'4. Risk adjustment'!E73</f>
        <v/>
      </c>
      <c r="G132" s="272"/>
      <c r="H132" s="272"/>
      <c r="I132" s="272"/>
      <c r="J132" s="272"/>
      <c r="L132" s="138"/>
    </row>
    <row r="133" spans="2:14" ht="28.9" hidden="1" x14ac:dyDescent="0.3">
      <c r="B133" s="17" t="str">
        <f t="shared" si="10"/>
        <v>4</v>
      </c>
      <c r="C133" s="104" t="str">
        <f>'4. Risk adjustment'!B74</f>
        <v>4D4</v>
      </c>
      <c r="D133" s="104"/>
      <c r="E133" s="104" t="str">
        <f>'4. Risk adjustment'!C74</f>
        <v>c) Divided by Total Assets
(automatic - not to fill in)</v>
      </c>
      <c r="F133" s="241" t="str">
        <f>'4. Risk adjustment'!E74</f>
        <v/>
      </c>
      <c r="G133" s="272"/>
      <c r="H133" s="272"/>
      <c r="I133" s="272"/>
      <c r="J133" s="272"/>
      <c r="L133" s="138"/>
    </row>
    <row r="134" spans="2:14" ht="28.9" hidden="1" x14ac:dyDescent="0.3">
      <c r="B134" s="17" t="str">
        <f t="shared" si="10"/>
        <v>4</v>
      </c>
      <c r="C134" s="104" t="str">
        <f>'4. Risk adjustment'!B80</f>
        <v>4D6</v>
      </c>
      <c r="D134" s="104"/>
      <c r="E134" s="104" t="str">
        <f>'4. Risk adjustment'!C80</f>
        <v>a) Divided by Total Risk Exposure
(automatic - not to fill in)</v>
      </c>
      <c r="F134" s="241" t="str">
        <f>'4. Risk adjustment'!E80</f>
        <v/>
      </c>
      <c r="G134" s="272"/>
      <c r="H134" s="272"/>
      <c r="I134" s="272"/>
      <c r="J134" s="272"/>
      <c r="L134" s="138"/>
    </row>
    <row r="135" spans="2:14" ht="28.9" hidden="1" x14ac:dyDescent="0.3">
      <c r="B135" s="17" t="str">
        <f t="shared" si="10"/>
        <v>4</v>
      </c>
      <c r="C135" s="104" t="str">
        <f>'4. Risk adjustment'!B81</f>
        <v>4D7</v>
      </c>
      <c r="D135" s="104"/>
      <c r="E135" s="104" t="str">
        <f>'4. Risk adjustment'!C81</f>
        <v>b) Divided by CET1 Capital
(automatic - not to fill in)</v>
      </c>
      <c r="F135" s="241" t="str">
        <f>'4. Risk adjustment'!E81</f>
        <v/>
      </c>
      <c r="G135" s="272"/>
      <c r="H135" s="272"/>
      <c r="I135" s="272"/>
      <c r="J135" s="272"/>
      <c r="L135" s="138"/>
    </row>
    <row r="136" spans="2:14" ht="28.9" hidden="1" x14ac:dyDescent="0.3">
      <c r="B136" s="17" t="str">
        <f t="shared" si="10"/>
        <v>4</v>
      </c>
      <c r="C136" s="104" t="str">
        <f>'4. Risk adjustment'!B82</f>
        <v>4D8</v>
      </c>
      <c r="D136" s="104"/>
      <c r="E136" s="104" t="str">
        <f>'4. Risk adjustment'!C82</f>
        <v>c) Divided by Total Assets
(automatic - not to fill in)</v>
      </c>
      <c r="F136" s="241" t="str">
        <f>'4. Risk adjustment'!E82</f>
        <v/>
      </c>
      <c r="G136" s="272"/>
      <c r="H136" s="272"/>
      <c r="I136" s="272"/>
      <c r="J136" s="272"/>
      <c r="L136" s="138"/>
    </row>
    <row r="137" spans="2:14" ht="28.9" hidden="1" x14ac:dyDescent="0.3">
      <c r="B137" s="17" t="str">
        <f t="shared" si="10"/>
        <v>4</v>
      </c>
      <c r="C137" s="104" t="str">
        <f>'4. Risk adjustment'!B89</f>
        <v>4D11</v>
      </c>
      <c r="D137" s="104"/>
      <c r="E137" s="104" t="str">
        <f>'4. Risk adjustment'!C89</f>
        <v>a) Divided by Total Risk Exposure
(automatic - not to fill in)</v>
      </c>
      <c r="F137" s="241" t="str">
        <f>'4. Risk adjustment'!E89</f>
        <v/>
      </c>
      <c r="G137" s="272"/>
      <c r="H137" s="272"/>
      <c r="I137" s="272"/>
      <c r="J137" s="272"/>
      <c r="L137" s="138"/>
    </row>
    <row r="138" spans="2:14" ht="28.9" hidden="1" x14ac:dyDescent="0.3">
      <c r="B138" s="17" t="str">
        <f t="shared" si="10"/>
        <v>4</v>
      </c>
      <c r="C138" s="104" t="str">
        <f>'4. Risk adjustment'!B90</f>
        <v>4D12</v>
      </c>
      <c r="D138" s="104"/>
      <c r="E138" s="104" t="str">
        <f>'4. Risk adjustment'!C90</f>
        <v>b) Divided by CET1 Capital
(automatic - not to fill in)</v>
      </c>
      <c r="F138" s="241" t="str">
        <f>'4. Risk adjustment'!E90</f>
        <v/>
      </c>
      <c r="G138" s="272"/>
      <c r="H138" s="272"/>
      <c r="I138" s="272"/>
      <c r="J138" s="272"/>
      <c r="L138" s="138"/>
    </row>
    <row r="139" spans="2:14" ht="28.9" hidden="1" x14ac:dyDescent="0.3">
      <c r="B139" s="17" t="str">
        <f t="shared" si="10"/>
        <v>4</v>
      </c>
      <c r="C139" s="104" t="str">
        <f>'4. Risk adjustment'!B91</f>
        <v>4D13</v>
      </c>
      <c r="D139" s="104"/>
      <c r="E139" s="104" t="str">
        <f>'4. Risk adjustment'!C91</f>
        <v>c) Divided by Total Assets
(automatic - not to fill in)</v>
      </c>
      <c r="F139" s="241" t="str">
        <f>'4. Risk adjustment'!E91</f>
        <v/>
      </c>
      <c r="G139" s="272"/>
      <c r="H139" s="272"/>
      <c r="I139" s="272"/>
      <c r="J139" s="272"/>
      <c r="L139" s="138"/>
    </row>
    <row r="140" spans="2:14" ht="14.45" hidden="1" x14ac:dyDescent="0.3">
      <c r="K140" s="15"/>
      <c r="L140" s="138"/>
    </row>
    <row r="141" spans="2:14" ht="14.45" hidden="1" x14ac:dyDescent="0.3">
      <c r="K141" s="15"/>
      <c r="L141" s="234"/>
      <c r="M141" s="15"/>
      <c r="N141" s="15"/>
    </row>
    <row r="142" spans="2:14" x14ac:dyDescent="0.25">
      <c r="K142" s="15"/>
      <c r="L142" s="234"/>
      <c r="M142" s="15"/>
      <c r="N142" s="15"/>
    </row>
    <row r="143" spans="2:14" x14ac:dyDescent="0.25">
      <c r="L143" s="234"/>
      <c r="M143" s="15"/>
      <c r="N143" s="15"/>
    </row>
  </sheetData>
  <sheetProtection password="B069" sheet="1" objects="1" scenarios="1" autoFilter="0"/>
  <mergeCells count="62">
    <mergeCell ref="T45:W45"/>
    <mergeCell ref="T40:W40"/>
    <mergeCell ref="T41:W41"/>
    <mergeCell ref="T42:W42"/>
    <mergeCell ref="T35:W35"/>
    <mergeCell ref="T36:W36"/>
    <mergeCell ref="T37:W37"/>
    <mergeCell ref="T38:W38"/>
    <mergeCell ref="T39:W39"/>
    <mergeCell ref="T34:W34"/>
    <mergeCell ref="T29:W29"/>
    <mergeCell ref="T30:W30"/>
    <mergeCell ref="T31:W31"/>
    <mergeCell ref="P23:S23"/>
    <mergeCell ref="T26:W26"/>
    <mergeCell ref="P24:S24"/>
    <mergeCell ref="T27:W27"/>
    <mergeCell ref="P25:S25"/>
    <mergeCell ref="P31:S31"/>
    <mergeCell ref="T32:W32"/>
    <mergeCell ref="P32:S32"/>
    <mergeCell ref="T28:W28"/>
    <mergeCell ref="T23:W23"/>
    <mergeCell ref="T24:W24"/>
    <mergeCell ref="T25:W25"/>
    <mergeCell ref="T17:W17"/>
    <mergeCell ref="P18:S18"/>
    <mergeCell ref="P33:S33"/>
    <mergeCell ref="P19:S19"/>
    <mergeCell ref="T19:W19"/>
    <mergeCell ref="T21:W21"/>
    <mergeCell ref="T22:W22"/>
    <mergeCell ref="P20:S20"/>
    <mergeCell ref="B2:S2"/>
    <mergeCell ref="T18:W18"/>
    <mergeCell ref="P13:S13"/>
    <mergeCell ref="T13:W13"/>
    <mergeCell ref="P14:S14"/>
    <mergeCell ref="T14:W14"/>
    <mergeCell ref="P15:S15"/>
    <mergeCell ref="T15:W15"/>
    <mergeCell ref="B9:K9"/>
    <mergeCell ref="L9:S9"/>
    <mergeCell ref="H11:J11"/>
    <mergeCell ref="P12:S12"/>
    <mergeCell ref="B4:S4"/>
    <mergeCell ref="P16:S16"/>
    <mergeCell ref="T16:W16"/>
    <mergeCell ref="P17:S17"/>
    <mergeCell ref="B39:J39"/>
    <mergeCell ref="P30:S30"/>
    <mergeCell ref="P34:S34"/>
    <mergeCell ref="P35:S35"/>
    <mergeCell ref="P21:S21"/>
    <mergeCell ref="P22:S22"/>
    <mergeCell ref="P26:S26"/>
    <mergeCell ref="P27:S27"/>
    <mergeCell ref="P28:S28"/>
    <mergeCell ref="P29:S29"/>
    <mergeCell ref="P36:S36"/>
    <mergeCell ref="P37:S37"/>
    <mergeCell ref="P38:S38"/>
  </mergeCells>
  <conditionalFormatting sqref="H13:J38 H40:J86">
    <cfRule type="containsBlanks" dxfId="0" priority="7" stopIfTrue="1">
      <formula>LEN(TRIM(H13))=0</formula>
    </cfRule>
  </conditionalFormatting>
  <pageMargins left="0.70866141732283472" right="0.70866141732283472" top="0.74803149606299213" bottom="0.74803149606299213" header="0.31496062992125984" footer="0.31496062992125984"/>
  <pageSetup paperSize="8" scale="54" fitToHeight="3" orientation="portrait" r:id="rId1"/>
  <headerFooter scaleWithDoc="0">
    <oddFooter>&amp;LEx-ante contributions to the Single Resolution Fund - reporting form for the 2017 contribution period&amp;R6. Validation rules -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2FF7265E543A2145A378271E2BCABD97" ma:contentTypeVersion="1" ma:contentTypeDescription="Create a new document in this library." ma:contentTypeScope="" ma:versionID="c0982980cb8dc48d207e82add420f7c9">
  <xsd:schema xmlns:xsd="http://www.w3.org/2001/XMLSchema" xmlns:xs="http://www.w3.org/2001/XMLSchema" xmlns:p="http://schemas.microsoft.com/office/2006/metadata/properties" xmlns:ns2="http://schemas.microsoft.com/sharepoint/v3/fields" xmlns:ns3="5f64fa9d-c8ee-42a6-9a40-77bfaa612b5f" targetNamespace="http://schemas.microsoft.com/office/2006/metadata/properties" ma:root="true" ma:fieldsID="3f78f04aa4d56ac4bb466036184147c1" ns2:_="" ns3:_="">
    <xsd:import namespace="http://schemas.microsoft.com/sharepoint/v3/fields"/>
    <xsd:import namespace="5f64fa9d-c8ee-42a6-9a40-77bfaa612b5f"/>
    <xsd:element name="properties">
      <xsd:complexType>
        <xsd:sequence>
          <xsd:element name="documentManagement">
            <xsd:complexType>
              <xsd:all>
                <xsd:element ref="ns3:EC_Collab_Reference" minOccurs="0"/>
                <xsd:element ref="ns2:_Status" minOccurs="0"/>
                <xsd:element ref="ns3:EC_Collab_DocumentLanguage"/>
                <xsd:element ref="ns3:EC_Collab_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3" nillable="true" ma:displayName="Status" ma:default="Not Started" ma:hidden="true"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f64fa9d-c8ee-42a6-9a40-77bfaa612b5f"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4"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5"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C_Collab_DocumentLanguage xmlns="5f64fa9d-c8ee-42a6-9a40-77bfaa612b5f">EN</EC_Collab_DocumentLanguage>
    <_Status xmlns="http://schemas.microsoft.com/sharepoint/v3/fields">Not Started</_Status>
    <EC_Collab_Reference xmlns="5f64fa9d-c8ee-42a6-9a40-77bfaa612b5f" xsi:nil="true"/>
    <EC_Collab_Status xmlns="5f64fa9d-c8ee-42a6-9a40-77bfaa612b5f">Not Started</EC_Collab_Statu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E56F71D-CB0E-4E33-8E43-A14856D2E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5f64fa9d-c8ee-42a6-9a40-77bfaa612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1D376A-BD00-4C7E-B5F7-34CD5C20F595}">
  <ds:schemaRefs>
    <ds:schemaRef ds:uri="http://schemas.microsoft.com/sharepoint/v3/contenttype/forms"/>
  </ds:schemaRefs>
</ds:datastoreItem>
</file>

<file path=customXml/itemProps3.xml><?xml version="1.0" encoding="utf-8"?>
<ds:datastoreItem xmlns:ds="http://schemas.openxmlformats.org/officeDocument/2006/customXml" ds:itemID="{9B4704C0-1A9D-4D18-A9CA-8FFB000B54BB}">
  <ds:schemaRefs>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purl.org/dc/elements/1.1/"/>
    <ds:schemaRef ds:uri="http://purl.org/dc/dcmitype/"/>
    <ds:schemaRef ds:uri="http://schemas.microsoft.com/office/2006/documentManagement/types"/>
    <ds:schemaRef ds:uri="http://schemas.microsoft.com/sharepoint/v3/fields"/>
    <ds:schemaRef ds:uri="5f64fa9d-c8ee-42a6-9a40-77bfaa612b5f"/>
    <ds:schemaRef ds:uri="http://www.w3.org/XML/1998/namespace"/>
  </ds:schemaRefs>
</ds:datastoreItem>
</file>

<file path=customXml/itemProps4.xml><?xml version="1.0" encoding="utf-8"?>
<ds:datastoreItem xmlns:ds="http://schemas.openxmlformats.org/officeDocument/2006/customXml" ds:itemID="{83B31533-B9D0-433E-AAF8-2E231D07031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14</vt:i4>
      </vt:variant>
    </vt:vector>
  </HeadingPairs>
  <TitlesOfParts>
    <vt:vector size="21" baseType="lpstr">
      <vt:lpstr>Read me</vt:lpstr>
      <vt:lpstr>1. General Information</vt:lpstr>
      <vt:lpstr>2. Basic annual contribution</vt:lpstr>
      <vt:lpstr>3. Deductions</vt:lpstr>
      <vt:lpstr>4. Risk adjustment</vt:lpstr>
      <vt:lpstr>5. Definitions and guidance</vt:lpstr>
      <vt:lpstr>6. Validation rules</vt:lpstr>
      <vt:lpstr>'1. General Information'!Area_stampa</vt:lpstr>
      <vt:lpstr>'2. Basic annual contribution'!Area_stampa</vt:lpstr>
      <vt:lpstr>'3. Deductions'!Area_stampa</vt:lpstr>
      <vt:lpstr>'4. Risk adjustment'!Area_stampa</vt:lpstr>
      <vt:lpstr>'5. Definitions and guidance'!Area_stampa</vt:lpstr>
      <vt:lpstr>'6. Validation rules'!Area_stampa</vt:lpstr>
      <vt:lpstr>'Read me'!Area_stampa</vt:lpstr>
      <vt:lpstr>'1. General Information'!Titoli_stampa</vt:lpstr>
      <vt:lpstr>'2. Basic annual contribution'!Titoli_stampa</vt:lpstr>
      <vt:lpstr>'3. Deductions'!Titoli_stampa</vt:lpstr>
      <vt:lpstr>'4. Risk adjustment'!Titoli_stampa</vt:lpstr>
      <vt:lpstr>'5. Definitions and guidance'!Titoli_stampa</vt:lpstr>
      <vt:lpstr>'6. Validation rules'!Titoli_stampa</vt:lpstr>
      <vt:lpstr>'Read me'!Titoli_stampa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Changed "1.General information" tabl, row 3 to render template compatible with E-Regulatory tool: 
cell E3 = cell F16 (unique identifier for institution)
cell F3 = 2017-01-31 (reporting date for 2017 template)</dc:description>
  <cp:lastModifiedBy/>
  <dcterms:created xsi:type="dcterms:W3CDTF">2015-09-03T16:43:14Z</dcterms:created>
  <dcterms:modified xsi:type="dcterms:W3CDTF">2016-11-09T17:39:40Z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0x010100258AA79CEB83498886A3A08681123250002FF7265E543A2145A378271E2BCABD97</vt:lpwstr>
  </property>
</Properties>
</file>